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activeTab="0"/>
  </bookViews>
  <sheets>
    <sheet name="Grand Prix" sheetId="1" r:id="rId1"/>
    <sheet name="Round 10" sheetId="2" r:id="rId2"/>
  </sheets>
  <definedNames>
    <definedName name="_xlnm.Print_Area" localSheetId="1">'Round 10'!$B$4:$D$87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<sst xmlns="http://schemas.openxmlformats.org/spreadsheetml/2006/main" count="242" uniqueCount="107">
  <si>
    <t>CITCO GRAND PRIX - EUROPEAN TOUR 2009</t>
  </si>
  <si>
    <t>Venues</t>
  </si>
  <si>
    <t>Name</t>
  </si>
  <si>
    <t>Old H'cap</t>
  </si>
  <si>
    <t>New hcp 9 hole</t>
  </si>
  <si>
    <t>GCGD   29/4</t>
  </si>
  <si>
    <t>Preisch 13/5</t>
  </si>
  <si>
    <t>Canach 27/5</t>
  </si>
  <si>
    <t>Saareb 17/6</t>
  </si>
  <si>
    <t>Canach 12/8</t>
  </si>
  <si>
    <t>GCGD   26/8</t>
  </si>
  <si>
    <t>Total</t>
  </si>
  <si>
    <t>CICCARELLO Stefano</t>
  </si>
  <si>
    <t>BAKER Simon</t>
  </si>
  <si>
    <t>TIPPIN Duncan</t>
  </si>
  <si>
    <t>van EYSINGA Ayzo</t>
  </si>
  <si>
    <t xml:space="preserve"> </t>
  </si>
  <si>
    <t>SINCLAIR Derek</t>
  </si>
  <si>
    <t>KAISER Steve</t>
  </si>
  <si>
    <t>SAURA Andrea</t>
  </si>
  <si>
    <t xml:space="preserve">BOTFIELD Alan </t>
  </si>
  <si>
    <t>FERREIRA Craig</t>
  </si>
  <si>
    <t>LEE David</t>
  </si>
  <si>
    <t xml:space="preserve">ROBERTSON Dennis </t>
  </si>
  <si>
    <t>BUCKLEY Jonathan</t>
  </si>
  <si>
    <t>DOHERTY, Ian</t>
  </si>
  <si>
    <t>GILLIES Mark</t>
  </si>
  <si>
    <t>GRBIC Jerry</t>
  </si>
  <si>
    <t>ROWLANDS Stuart</t>
  </si>
  <si>
    <t>D'ANCONA Bart</t>
  </si>
  <si>
    <t>WOODGE</t>
  </si>
  <si>
    <t>BIRCH Rupert</t>
  </si>
  <si>
    <t>DE VET Luc</t>
  </si>
  <si>
    <t>JUSTE Chris</t>
  </si>
  <si>
    <t>ROADWAY Adrian</t>
  </si>
  <si>
    <t>SUTHERLAND John</t>
  </si>
  <si>
    <t>FRASER Colin</t>
  </si>
  <si>
    <t>GOES Paul</t>
  </si>
  <si>
    <t>MONTAGUE Nick</t>
  </si>
  <si>
    <t>PATON Andrew</t>
  </si>
  <si>
    <t>TOBIN Tim</t>
  </si>
  <si>
    <t>MAITRY Frank</t>
  </si>
  <si>
    <t>MULLAN George</t>
  </si>
  <si>
    <t>NIGHTINGALE Tony</t>
  </si>
  <si>
    <t>PARISIS Francis</t>
  </si>
  <si>
    <t>TERBLANCHE Johan</t>
  </si>
  <si>
    <t>van Rooyen Willem</t>
  </si>
  <si>
    <t>BIGGAR Bernard</t>
  </si>
  <si>
    <t>HILL Jonathan</t>
  </si>
  <si>
    <t>BAXTER Peter</t>
  </si>
  <si>
    <t>BROWN Steve</t>
  </si>
  <si>
    <t>BURLISON Andrew</t>
  </si>
  <si>
    <t>BUS Marco</t>
  </si>
  <si>
    <t>CULLEN Dave</t>
  </si>
  <si>
    <t>EDWARDS Russell</t>
  </si>
  <si>
    <t>FAULKNER, Michael</t>
  </si>
  <si>
    <t>HAVE Jess</t>
  </si>
  <si>
    <t>HERNEMAN Merve</t>
  </si>
  <si>
    <t>HOPWOOD Dave</t>
  </si>
  <si>
    <t>KING James</t>
  </si>
  <si>
    <t>MASTRODDI Franco</t>
  </si>
  <si>
    <t>MOODY Dave</t>
  </si>
  <si>
    <t>NEALE Richard</t>
  </si>
  <si>
    <t>RANALLI Virgilio</t>
  </si>
  <si>
    <t>SNEYD Nathan</t>
  </si>
  <si>
    <t>SUDRET Fred</t>
  </si>
  <si>
    <t>WINTERS Dave</t>
  </si>
  <si>
    <t>DAVY Ian</t>
  </si>
  <si>
    <t>EVANGELAKAKIS Stavros</t>
  </si>
  <si>
    <t>FOY Ernest</t>
  </si>
  <si>
    <t>GEOFFREYS Richard</t>
  </si>
  <si>
    <t>TARAKDJAN Paolo</t>
  </si>
  <si>
    <t>UNDERWOOD Neil</t>
  </si>
  <si>
    <t>van DIJK Tim</t>
  </si>
  <si>
    <t>CARTER Peter</t>
  </si>
  <si>
    <t>CROSBY Tim</t>
  </si>
  <si>
    <t>DARLINGTON Keith</t>
  </si>
  <si>
    <t>FISHER Dave</t>
  </si>
  <si>
    <t>HYDE John</t>
  </si>
  <si>
    <t>KAISER Daniel</t>
  </si>
  <si>
    <t>KNOWLES Steve</t>
  </si>
  <si>
    <t>LOWE Mike</t>
  </si>
  <si>
    <t>LOWE Patch</t>
  </si>
  <si>
    <t>MASTRODDI Paul</t>
  </si>
  <si>
    <t>MASTRODDI Robert</t>
  </si>
  <si>
    <t>O CONNOR Kieron</t>
  </si>
  <si>
    <t>STEWART Alan</t>
  </si>
  <si>
    <t>VALORI Alberto</t>
  </si>
  <si>
    <t>WHEELER John</t>
  </si>
  <si>
    <t>WOODGER Niall</t>
  </si>
  <si>
    <t>Total Scores</t>
  </si>
  <si>
    <t>HCP down by 5% of handicap multiplied by number of strokes above SS</t>
  </si>
  <si>
    <t>Number of players</t>
  </si>
  <si>
    <t>SS</t>
  </si>
  <si>
    <t>HCP up by 0.1 for each shot below SS, with minimum of 0.2</t>
  </si>
  <si>
    <t>SS with lowest two scores off</t>
  </si>
  <si>
    <t>maximum of 1.0</t>
  </si>
  <si>
    <t>SS with all single figure scores off</t>
  </si>
  <si>
    <t xml:space="preserve">SS used </t>
  </si>
  <si>
    <t>Preisch 10/6</t>
  </si>
  <si>
    <t>Preisch  1/7</t>
  </si>
  <si>
    <t>Jung 15/7</t>
  </si>
  <si>
    <t>Jung   29/7</t>
  </si>
  <si>
    <t>Jung  29/7</t>
  </si>
  <si>
    <t>BIJNENS Serge</t>
  </si>
  <si>
    <t>BROWN Chris</t>
  </si>
  <si>
    <t>FERREIRA Ryan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</si>
</sst>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2">
    <font>
      <sz val="10"/>
      <name val="Arial"/>
      <family val="0"/>
    </font>
    <font>
      <sz val="36"/>
      <color indexed="13"/>
      <name val="Trebuchet MS"/>
      <family val="0"/>
    </font>
    <font>
      <sz val="10"/>
      <name val="Trebuchet MS"/>
      <family val="0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2" max="2" width="19.8515625" style="0" customWidth="1"/>
  </cols>
  <sheetData>
    <row r="1" spans="1:16" ht="4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</row>
    <row r="2" spans="1:16" ht="17.25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"/>
    </row>
    <row r="3" spans="1:16" ht="30.75" thickBot="1">
      <c r="A3" s="4"/>
      <c r="B3" s="4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99</v>
      </c>
      <c r="I3" s="7" t="s">
        <v>8</v>
      </c>
      <c r="J3" s="7" t="s">
        <v>100</v>
      </c>
      <c r="K3" s="7" t="s">
        <v>101</v>
      </c>
      <c r="L3" s="7" t="s">
        <v>102</v>
      </c>
      <c r="M3" s="7" t="s">
        <v>9</v>
      </c>
      <c r="N3" s="7" t="s">
        <v>10</v>
      </c>
      <c r="O3" s="7" t="s">
        <v>11</v>
      </c>
      <c r="P3" s="8"/>
    </row>
    <row r="4" spans="1:16" ht="15">
      <c r="A4" s="9"/>
      <c r="B4" s="3" t="s">
        <v>21</v>
      </c>
      <c r="C4" s="11">
        <v>1.4</v>
      </c>
      <c r="D4" s="11">
        <v>1.7</v>
      </c>
      <c r="E4" s="12">
        <v>14</v>
      </c>
      <c r="F4" s="12">
        <v>16</v>
      </c>
      <c r="G4" s="12">
        <v>11</v>
      </c>
      <c r="H4" s="12">
        <v>17</v>
      </c>
      <c r="I4" s="12">
        <v>10</v>
      </c>
      <c r="J4" s="12">
        <v>0</v>
      </c>
      <c r="K4" s="12">
        <v>14</v>
      </c>
      <c r="L4" s="12">
        <v>19</v>
      </c>
      <c r="M4" s="12">
        <v>12</v>
      </c>
      <c r="N4" s="12">
        <v>10</v>
      </c>
      <c r="O4" s="13">
        <f>SUM(LARGE(E4:N4,1),LARGE(E4:N4,2),LARGE(E4:N4,3),LARGE(E4:N4,4),LARGE(E4:N4,5))</f>
        <v>80</v>
      </c>
      <c r="P4" s="3"/>
    </row>
    <row r="5" spans="1:16" ht="15">
      <c r="A5" s="9"/>
      <c r="B5" s="3" t="s">
        <v>20</v>
      </c>
      <c r="C5" s="11">
        <v>1.6</v>
      </c>
      <c r="D5" s="11">
        <v>1.6</v>
      </c>
      <c r="E5" s="12">
        <v>14</v>
      </c>
      <c r="F5" s="12">
        <v>14</v>
      </c>
      <c r="G5" s="12">
        <v>12</v>
      </c>
      <c r="H5" s="12">
        <v>12</v>
      </c>
      <c r="I5" s="12">
        <v>18</v>
      </c>
      <c r="J5" s="12">
        <v>14</v>
      </c>
      <c r="K5" s="12">
        <v>15</v>
      </c>
      <c r="L5" s="12">
        <v>17</v>
      </c>
      <c r="M5" s="12">
        <v>0</v>
      </c>
      <c r="N5" s="12">
        <v>15</v>
      </c>
      <c r="O5" s="13">
        <f aca="true" t="shared" si="0" ref="O5:O68">SUM(LARGE(E5:N5,1),LARGE(E5:N5,2),LARGE(E5:N5,3),LARGE(E5:N5,4),LARGE(E5:N5,5))</f>
        <v>79</v>
      </c>
      <c r="P5" s="3" t="s">
        <v>16</v>
      </c>
    </row>
    <row r="6" spans="1:16" ht="15">
      <c r="A6" s="9"/>
      <c r="B6" s="3" t="s">
        <v>25</v>
      </c>
      <c r="C6" s="11">
        <v>6.12</v>
      </c>
      <c r="D6" s="11">
        <v>5.202</v>
      </c>
      <c r="E6" s="12">
        <v>13</v>
      </c>
      <c r="F6" s="12">
        <v>14</v>
      </c>
      <c r="G6" s="12">
        <v>0</v>
      </c>
      <c r="H6" s="12">
        <v>14</v>
      </c>
      <c r="I6" s="12">
        <v>14</v>
      </c>
      <c r="J6" s="12">
        <v>0</v>
      </c>
      <c r="K6" s="12">
        <v>0</v>
      </c>
      <c r="L6" s="12">
        <v>18</v>
      </c>
      <c r="M6" s="12">
        <v>0</v>
      </c>
      <c r="N6" s="12">
        <v>18</v>
      </c>
      <c r="O6" s="13">
        <f t="shared" si="0"/>
        <v>78</v>
      </c>
      <c r="P6" s="3"/>
    </row>
    <row r="7" spans="1:16" ht="15">
      <c r="A7" s="9"/>
      <c r="B7" s="3" t="s">
        <v>50</v>
      </c>
      <c r="C7" s="10">
        <v>5.5</v>
      </c>
      <c r="D7" s="11">
        <v>4.675</v>
      </c>
      <c r="E7" s="12">
        <v>0</v>
      </c>
      <c r="F7" s="12">
        <v>14</v>
      </c>
      <c r="G7" s="12">
        <v>12</v>
      </c>
      <c r="H7" s="12">
        <v>11</v>
      </c>
      <c r="I7" s="12">
        <v>11</v>
      </c>
      <c r="J7" s="12">
        <v>14</v>
      </c>
      <c r="K7" s="12">
        <v>15</v>
      </c>
      <c r="L7" s="12">
        <v>16</v>
      </c>
      <c r="M7" s="12">
        <v>0</v>
      </c>
      <c r="N7" s="12">
        <v>18</v>
      </c>
      <c r="O7" s="13">
        <f t="shared" si="0"/>
        <v>77</v>
      </c>
      <c r="P7" s="3" t="s">
        <v>16</v>
      </c>
    </row>
    <row r="8" spans="1:16" ht="15">
      <c r="A8" s="9"/>
      <c r="B8" s="3" t="s">
        <v>26</v>
      </c>
      <c r="C8" s="11">
        <v>5.7</v>
      </c>
      <c r="D8" s="11">
        <v>5.13</v>
      </c>
      <c r="E8" s="12">
        <v>13</v>
      </c>
      <c r="F8" s="12">
        <v>0</v>
      </c>
      <c r="G8" s="12">
        <v>17</v>
      </c>
      <c r="H8" s="12">
        <v>0</v>
      </c>
      <c r="I8" s="12">
        <v>17</v>
      </c>
      <c r="J8" s="12">
        <v>13</v>
      </c>
      <c r="K8" s="12">
        <v>12</v>
      </c>
      <c r="L8" s="12">
        <v>0</v>
      </c>
      <c r="M8" s="12">
        <v>9</v>
      </c>
      <c r="N8" s="12">
        <v>17</v>
      </c>
      <c r="O8" s="13">
        <f t="shared" si="0"/>
        <v>77</v>
      </c>
      <c r="P8" s="3"/>
    </row>
    <row r="9" spans="1:16" ht="15">
      <c r="A9" s="9"/>
      <c r="B9" s="3" t="s">
        <v>37</v>
      </c>
      <c r="C9" s="11">
        <v>7.6</v>
      </c>
      <c r="D9" s="11">
        <v>7.22</v>
      </c>
      <c r="E9" s="12">
        <v>10</v>
      </c>
      <c r="F9" s="12">
        <v>7</v>
      </c>
      <c r="G9" s="12">
        <v>0</v>
      </c>
      <c r="H9" s="12">
        <v>14</v>
      </c>
      <c r="I9" s="12">
        <v>14</v>
      </c>
      <c r="J9" s="12">
        <v>14</v>
      </c>
      <c r="K9" s="12">
        <v>17</v>
      </c>
      <c r="L9" s="12">
        <v>15</v>
      </c>
      <c r="M9" s="12">
        <v>14</v>
      </c>
      <c r="N9" s="12">
        <v>16</v>
      </c>
      <c r="O9" s="13">
        <f t="shared" si="0"/>
        <v>76</v>
      </c>
      <c r="P9" s="3" t="s">
        <v>16</v>
      </c>
    </row>
    <row r="10" spans="1:16" ht="15">
      <c r="A10" s="9"/>
      <c r="B10" s="3" t="s">
        <v>66</v>
      </c>
      <c r="C10" s="11">
        <v>7.500000000000001</v>
      </c>
      <c r="D10" s="11">
        <v>7.700000000000001</v>
      </c>
      <c r="E10" s="12">
        <v>0</v>
      </c>
      <c r="F10" s="12">
        <v>0</v>
      </c>
      <c r="G10" s="12">
        <v>10</v>
      </c>
      <c r="H10" s="12">
        <v>11</v>
      </c>
      <c r="I10" s="12">
        <v>15</v>
      </c>
      <c r="J10" s="12">
        <v>15</v>
      </c>
      <c r="K10" s="12">
        <v>21</v>
      </c>
      <c r="L10" s="12">
        <v>12</v>
      </c>
      <c r="M10" s="12">
        <v>12</v>
      </c>
      <c r="N10" s="12">
        <v>13</v>
      </c>
      <c r="O10" s="13">
        <f t="shared" si="0"/>
        <v>76</v>
      </c>
      <c r="P10" s="3" t="s">
        <v>16</v>
      </c>
    </row>
    <row r="11" spans="1:16" ht="15">
      <c r="A11" s="9"/>
      <c r="B11" s="3" t="s">
        <v>65</v>
      </c>
      <c r="C11" s="10">
        <v>9.1</v>
      </c>
      <c r="D11" s="11">
        <v>9.299999999999999</v>
      </c>
      <c r="E11" s="12">
        <v>0</v>
      </c>
      <c r="F11" s="12">
        <v>14</v>
      </c>
      <c r="G11" s="12">
        <v>13</v>
      </c>
      <c r="H11" s="12">
        <v>20</v>
      </c>
      <c r="I11" s="12">
        <v>0</v>
      </c>
      <c r="J11" s="12">
        <v>12</v>
      </c>
      <c r="K11" s="12">
        <v>14</v>
      </c>
      <c r="L11" s="12">
        <v>0</v>
      </c>
      <c r="M11" s="12">
        <v>9</v>
      </c>
      <c r="N11" s="12">
        <v>14</v>
      </c>
      <c r="O11" s="13">
        <f t="shared" si="0"/>
        <v>75</v>
      </c>
      <c r="P11" s="3"/>
    </row>
    <row r="12" spans="1:16" ht="15">
      <c r="A12" s="9"/>
      <c r="B12" s="3" t="s">
        <v>34</v>
      </c>
      <c r="C12" s="10">
        <v>3.7</v>
      </c>
      <c r="D12" s="11">
        <v>4</v>
      </c>
      <c r="E12" s="12">
        <v>11</v>
      </c>
      <c r="F12" s="12">
        <v>0</v>
      </c>
      <c r="G12" s="12">
        <v>10</v>
      </c>
      <c r="H12" s="12">
        <v>0</v>
      </c>
      <c r="I12" s="12">
        <v>0</v>
      </c>
      <c r="J12" s="12">
        <v>0</v>
      </c>
      <c r="K12" s="12">
        <v>22</v>
      </c>
      <c r="L12" s="12">
        <v>21</v>
      </c>
      <c r="M12" s="12">
        <v>11</v>
      </c>
      <c r="N12" s="12">
        <v>10</v>
      </c>
      <c r="O12" s="13">
        <f t="shared" si="0"/>
        <v>75</v>
      </c>
      <c r="P12" s="3"/>
    </row>
    <row r="13" spans="1:16" ht="15">
      <c r="A13" s="9"/>
      <c r="B13" s="3" t="s">
        <v>73</v>
      </c>
      <c r="C13" s="10">
        <v>2.5</v>
      </c>
      <c r="D13" s="11">
        <v>2.5</v>
      </c>
      <c r="E13" s="12">
        <v>15</v>
      </c>
      <c r="F13" s="12">
        <v>12</v>
      </c>
      <c r="G13" s="12">
        <v>16</v>
      </c>
      <c r="H13" s="12">
        <v>0</v>
      </c>
      <c r="I13" s="12">
        <v>0</v>
      </c>
      <c r="J13" s="12">
        <v>0</v>
      </c>
      <c r="K13" s="12">
        <v>0</v>
      </c>
      <c r="L13" s="12">
        <v>15</v>
      </c>
      <c r="M13" s="12">
        <v>17</v>
      </c>
      <c r="N13" s="12">
        <v>0</v>
      </c>
      <c r="O13" s="13">
        <f t="shared" si="0"/>
        <v>75</v>
      </c>
      <c r="P13" s="3"/>
    </row>
    <row r="14" spans="1:16" ht="15">
      <c r="A14" s="9"/>
      <c r="B14" s="3" t="s">
        <v>32</v>
      </c>
      <c r="C14" s="10">
        <v>9</v>
      </c>
      <c r="D14" s="11">
        <v>9.3</v>
      </c>
      <c r="E14" s="12">
        <v>11</v>
      </c>
      <c r="F14" s="12">
        <v>12</v>
      </c>
      <c r="G14" s="12">
        <v>0</v>
      </c>
      <c r="H14" s="12">
        <v>0</v>
      </c>
      <c r="I14" s="12">
        <v>17</v>
      </c>
      <c r="J14" s="12">
        <v>15</v>
      </c>
      <c r="K14" s="12">
        <v>14</v>
      </c>
      <c r="L14" s="12">
        <v>16</v>
      </c>
      <c r="M14" s="12">
        <v>0</v>
      </c>
      <c r="N14" s="12">
        <v>12</v>
      </c>
      <c r="O14" s="13">
        <f t="shared" si="0"/>
        <v>74</v>
      </c>
      <c r="P14" s="3"/>
    </row>
    <row r="15" spans="1:16" ht="15">
      <c r="A15" s="9"/>
      <c r="B15" s="3" t="s">
        <v>23</v>
      </c>
      <c r="C15" s="11">
        <v>4.2</v>
      </c>
      <c r="D15" s="11">
        <v>4.2</v>
      </c>
      <c r="E15" s="12">
        <v>14</v>
      </c>
      <c r="F15" s="12">
        <v>6</v>
      </c>
      <c r="G15" s="12">
        <v>14</v>
      </c>
      <c r="H15" s="12">
        <v>15</v>
      </c>
      <c r="I15" s="12">
        <v>16</v>
      </c>
      <c r="J15" s="12">
        <v>15</v>
      </c>
      <c r="K15" s="12">
        <v>0</v>
      </c>
      <c r="L15" s="12">
        <v>0</v>
      </c>
      <c r="M15" s="12">
        <v>0</v>
      </c>
      <c r="N15" s="12">
        <v>0</v>
      </c>
      <c r="O15" s="13">
        <f t="shared" si="0"/>
        <v>74</v>
      </c>
      <c r="P15" s="3"/>
    </row>
    <row r="16" spans="1:16" ht="15">
      <c r="A16" s="9"/>
      <c r="B16" s="3" t="s">
        <v>48</v>
      </c>
      <c r="C16" s="11">
        <v>6.4</v>
      </c>
      <c r="D16" s="11">
        <v>6.4</v>
      </c>
      <c r="E16" s="12">
        <v>4</v>
      </c>
      <c r="F16" s="12">
        <v>13</v>
      </c>
      <c r="G16" s="12">
        <v>10</v>
      </c>
      <c r="H16" s="12">
        <v>17</v>
      </c>
      <c r="I16" s="12">
        <v>13</v>
      </c>
      <c r="J16" s="12">
        <v>14</v>
      </c>
      <c r="K16" s="12">
        <v>10</v>
      </c>
      <c r="L16" s="12">
        <v>0</v>
      </c>
      <c r="M16" s="12">
        <v>12</v>
      </c>
      <c r="N16" s="12">
        <v>15</v>
      </c>
      <c r="O16" s="13">
        <f t="shared" si="0"/>
        <v>72</v>
      </c>
      <c r="P16" s="3"/>
    </row>
    <row r="17" spans="1:16" ht="15">
      <c r="A17" s="9"/>
      <c r="B17" s="3" t="s">
        <v>12</v>
      </c>
      <c r="C17" s="10">
        <v>5.7</v>
      </c>
      <c r="D17" s="11">
        <v>5.9</v>
      </c>
      <c r="E17" s="12">
        <v>20</v>
      </c>
      <c r="F17" s="12">
        <v>0</v>
      </c>
      <c r="G17" s="12">
        <v>14</v>
      </c>
      <c r="H17" s="12">
        <v>0</v>
      </c>
      <c r="I17" s="12">
        <v>0</v>
      </c>
      <c r="J17" s="12">
        <v>0</v>
      </c>
      <c r="K17" s="12">
        <v>14</v>
      </c>
      <c r="L17" s="12">
        <v>8</v>
      </c>
      <c r="M17" s="12">
        <v>11</v>
      </c>
      <c r="N17" s="12">
        <v>13</v>
      </c>
      <c r="O17" s="13">
        <f t="shared" si="0"/>
        <v>72</v>
      </c>
      <c r="P17" s="3" t="s">
        <v>16</v>
      </c>
    </row>
    <row r="18" spans="1:16" ht="15">
      <c r="A18" s="9"/>
      <c r="B18" s="3" t="s">
        <v>39</v>
      </c>
      <c r="C18" s="11">
        <v>4.62</v>
      </c>
      <c r="D18" s="11">
        <v>4.82</v>
      </c>
      <c r="E18" s="12">
        <v>10</v>
      </c>
      <c r="F18" s="12">
        <v>13</v>
      </c>
      <c r="G18" s="12">
        <v>0</v>
      </c>
      <c r="H18" s="12">
        <v>13</v>
      </c>
      <c r="I18" s="12">
        <v>0</v>
      </c>
      <c r="J18" s="12">
        <v>10</v>
      </c>
      <c r="K18" s="12">
        <v>0</v>
      </c>
      <c r="L18" s="12">
        <v>22</v>
      </c>
      <c r="M18" s="12">
        <v>0</v>
      </c>
      <c r="N18" s="12">
        <v>13</v>
      </c>
      <c r="O18" s="13">
        <f t="shared" si="0"/>
        <v>71</v>
      </c>
      <c r="P18" s="3"/>
    </row>
    <row r="19" spans="1:16" ht="15">
      <c r="A19" s="9"/>
      <c r="B19" s="3" t="s">
        <v>41</v>
      </c>
      <c r="C19" s="11">
        <v>5.3</v>
      </c>
      <c r="D19" s="11">
        <v>5.6</v>
      </c>
      <c r="E19" s="12">
        <v>9</v>
      </c>
      <c r="F19" s="12">
        <v>8</v>
      </c>
      <c r="G19" s="12">
        <v>19</v>
      </c>
      <c r="H19" s="12">
        <v>12</v>
      </c>
      <c r="I19" s="12">
        <v>13</v>
      </c>
      <c r="J19" s="12">
        <v>15</v>
      </c>
      <c r="K19" s="12">
        <v>12</v>
      </c>
      <c r="L19" s="12">
        <v>0</v>
      </c>
      <c r="M19" s="12">
        <v>9</v>
      </c>
      <c r="N19" s="12">
        <v>12</v>
      </c>
      <c r="O19" s="13">
        <f t="shared" si="0"/>
        <v>71</v>
      </c>
      <c r="P19" s="3"/>
    </row>
    <row r="20" spans="1:16" ht="15">
      <c r="A20" s="9"/>
      <c r="B20" s="3" t="s">
        <v>29</v>
      </c>
      <c r="C20" s="10">
        <v>7.087999999999999</v>
      </c>
      <c r="D20" s="10">
        <v>7.087999999999999</v>
      </c>
      <c r="E20" s="12">
        <v>12</v>
      </c>
      <c r="F20" s="12">
        <v>12</v>
      </c>
      <c r="G20" s="12">
        <v>10</v>
      </c>
      <c r="H20" s="12">
        <v>0</v>
      </c>
      <c r="I20" s="12">
        <v>0</v>
      </c>
      <c r="J20" s="12">
        <v>16</v>
      </c>
      <c r="K20" s="12">
        <v>10</v>
      </c>
      <c r="L20" s="12">
        <v>20</v>
      </c>
      <c r="M20" s="12">
        <v>0</v>
      </c>
      <c r="N20" s="12">
        <v>0</v>
      </c>
      <c r="O20" s="13">
        <f t="shared" si="0"/>
        <v>70</v>
      </c>
      <c r="P20" s="3"/>
    </row>
    <row r="21" spans="1:16" ht="15">
      <c r="A21" s="9"/>
      <c r="B21" s="3" t="s">
        <v>36</v>
      </c>
      <c r="C21" s="11">
        <v>8.3</v>
      </c>
      <c r="D21" s="11">
        <v>8.5</v>
      </c>
      <c r="E21" s="12">
        <v>10</v>
      </c>
      <c r="F21" s="12">
        <v>11</v>
      </c>
      <c r="G21" s="12">
        <v>0</v>
      </c>
      <c r="H21" s="12">
        <v>19</v>
      </c>
      <c r="I21" s="12">
        <v>0</v>
      </c>
      <c r="J21" s="12">
        <v>13</v>
      </c>
      <c r="K21" s="12">
        <v>10</v>
      </c>
      <c r="L21" s="12">
        <v>0</v>
      </c>
      <c r="M21" s="12">
        <v>0</v>
      </c>
      <c r="N21" s="12">
        <v>14</v>
      </c>
      <c r="O21" s="13">
        <f t="shared" si="0"/>
        <v>67</v>
      </c>
      <c r="P21" s="3"/>
    </row>
    <row r="22" spans="1:16" ht="15">
      <c r="A22" s="9"/>
      <c r="B22" s="3" t="s">
        <v>38</v>
      </c>
      <c r="C22" s="11">
        <v>4.6</v>
      </c>
      <c r="D22" s="11">
        <v>4.8</v>
      </c>
      <c r="E22" s="12">
        <v>10</v>
      </c>
      <c r="F22" s="12">
        <v>17</v>
      </c>
      <c r="G22" s="12">
        <v>12</v>
      </c>
      <c r="H22" s="12">
        <v>10</v>
      </c>
      <c r="I22" s="12">
        <v>12</v>
      </c>
      <c r="J22" s="12">
        <v>12</v>
      </c>
      <c r="K22" s="12">
        <v>0</v>
      </c>
      <c r="L22" s="12">
        <v>0</v>
      </c>
      <c r="M22" s="12">
        <v>10</v>
      </c>
      <c r="N22" s="12">
        <v>14</v>
      </c>
      <c r="O22" s="13">
        <f t="shared" si="0"/>
        <v>67</v>
      </c>
      <c r="P22" s="3"/>
    </row>
    <row r="23" spans="1:16" ht="15">
      <c r="A23" s="9"/>
      <c r="B23" s="3" t="s">
        <v>69</v>
      </c>
      <c r="C23" s="11">
        <v>6.08</v>
      </c>
      <c r="D23" s="11">
        <v>6.1</v>
      </c>
      <c r="E23" s="12">
        <v>0</v>
      </c>
      <c r="F23" s="12">
        <v>9</v>
      </c>
      <c r="G23" s="12">
        <v>11</v>
      </c>
      <c r="H23" s="12">
        <v>11</v>
      </c>
      <c r="I23" s="12">
        <v>0</v>
      </c>
      <c r="J23" s="12">
        <v>10</v>
      </c>
      <c r="K23" s="12">
        <v>17</v>
      </c>
      <c r="L23" s="12">
        <v>14</v>
      </c>
      <c r="M23" s="12">
        <v>14</v>
      </c>
      <c r="N23" s="12">
        <v>0</v>
      </c>
      <c r="O23" s="13">
        <f t="shared" si="0"/>
        <v>67</v>
      </c>
      <c r="P23" s="3"/>
    </row>
    <row r="24" spans="1:16" ht="15">
      <c r="A24" s="9"/>
      <c r="B24" s="3" t="s">
        <v>67</v>
      </c>
      <c r="C24" s="11">
        <v>6.7</v>
      </c>
      <c r="D24" s="11">
        <v>6.9</v>
      </c>
      <c r="E24" s="12">
        <v>0</v>
      </c>
      <c r="F24" s="12">
        <v>12</v>
      </c>
      <c r="G24" s="12">
        <v>0</v>
      </c>
      <c r="H24" s="12">
        <v>0</v>
      </c>
      <c r="I24" s="12">
        <v>13</v>
      </c>
      <c r="J24" s="12">
        <v>17</v>
      </c>
      <c r="K24" s="12">
        <v>10</v>
      </c>
      <c r="L24" s="12">
        <v>0</v>
      </c>
      <c r="M24" s="12">
        <v>0</v>
      </c>
      <c r="N24" s="12">
        <v>14</v>
      </c>
      <c r="O24" s="13">
        <f t="shared" si="0"/>
        <v>66</v>
      </c>
      <c r="P24" s="3" t="s">
        <v>16</v>
      </c>
    </row>
    <row r="25" spans="1:16" ht="15">
      <c r="A25" s="9"/>
      <c r="B25" s="3" t="s">
        <v>17</v>
      </c>
      <c r="C25" s="11">
        <v>8</v>
      </c>
      <c r="D25" s="11">
        <v>8.3</v>
      </c>
      <c r="E25" s="12">
        <v>16</v>
      </c>
      <c r="F25" s="12">
        <v>12</v>
      </c>
      <c r="G25" s="12">
        <v>10</v>
      </c>
      <c r="H25" s="12">
        <v>0</v>
      </c>
      <c r="I25" s="12">
        <v>0</v>
      </c>
      <c r="J25" s="12">
        <v>0</v>
      </c>
      <c r="K25" s="12">
        <v>14</v>
      </c>
      <c r="L25" s="12">
        <v>0</v>
      </c>
      <c r="M25" s="12">
        <v>11</v>
      </c>
      <c r="N25" s="12">
        <v>12</v>
      </c>
      <c r="O25" s="13">
        <f t="shared" si="0"/>
        <v>65</v>
      </c>
      <c r="P25" s="3"/>
    </row>
    <row r="26" spans="1:16" ht="15">
      <c r="A26" s="9"/>
      <c r="B26" s="3" t="s">
        <v>35</v>
      </c>
      <c r="C26" s="10">
        <v>14</v>
      </c>
      <c r="D26" s="11">
        <v>12.6</v>
      </c>
      <c r="E26" s="12">
        <v>11</v>
      </c>
      <c r="F26" s="12">
        <v>12</v>
      </c>
      <c r="G26" s="12">
        <v>10</v>
      </c>
      <c r="H26" s="12">
        <v>13</v>
      </c>
      <c r="I26" s="12">
        <v>0</v>
      </c>
      <c r="J26" s="12">
        <v>0</v>
      </c>
      <c r="K26" s="12">
        <v>0</v>
      </c>
      <c r="L26" s="12">
        <v>0</v>
      </c>
      <c r="M26" s="12">
        <v>7</v>
      </c>
      <c r="N26" s="12">
        <v>17</v>
      </c>
      <c r="O26" s="13">
        <f t="shared" si="0"/>
        <v>63</v>
      </c>
      <c r="P26" s="3"/>
    </row>
    <row r="27" spans="1:16" ht="15">
      <c r="A27" s="9"/>
      <c r="B27" s="3" t="s">
        <v>28</v>
      </c>
      <c r="C27" s="11">
        <v>5.7</v>
      </c>
      <c r="D27" s="11">
        <v>5.415</v>
      </c>
      <c r="E27" s="12">
        <v>13</v>
      </c>
      <c r="F27" s="12">
        <v>0</v>
      </c>
      <c r="G27" s="12">
        <v>12</v>
      </c>
      <c r="H27" s="12">
        <v>13</v>
      </c>
      <c r="I27" s="12">
        <v>0</v>
      </c>
      <c r="J27" s="12">
        <v>0</v>
      </c>
      <c r="K27" s="12">
        <v>0</v>
      </c>
      <c r="L27" s="12">
        <v>7</v>
      </c>
      <c r="M27" s="12">
        <v>0</v>
      </c>
      <c r="N27" s="12">
        <v>16</v>
      </c>
      <c r="O27" s="13">
        <f t="shared" si="0"/>
        <v>61</v>
      </c>
      <c r="P27" s="3"/>
    </row>
    <row r="28" spans="1:16" ht="15">
      <c r="A28" s="9"/>
      <c r="B28" s="3" t="s">
        <v>40</v>
      </c>
      <c r="C28" s="10">
        <v>14</v>
      </c>
      <c r="D28" s="11">
        <v>14</v>
      </c>
      <c r="E28" s="12">
        <v>10</v>
      </c>
      <c r="F28" s="12">
        <v>6</v>
      </c>
      <c r="G28" s="12">
        <v>12</v>
      </c>
      <c r="H28" s="12">
        <v>9</v>
      </c>
      <c r="I28" s="12">
        <v>8</v>
      </c>
      <c r="J28" s="12">
        <v>7</v>
      </c>
      <c r="K28" s="12">
        <v>11</v>
      </c>
      <c r="L28" s="12">
        <v>12</v>
      </c>
      <c r="M28" s="12">
        <v>11</v>
      </c>
      <c r="N28" s="12">
        <v>15</v>
      </c>
      <c r="O28" s="13">
        <f t="shared" si="0"/>
        <v>61</v>
      </c>
      <c r="P28" s="3"/>
    </row>
    <row r="29" spans="1:16" ht="15">
      <c r="A29" s="9"/>
      <c r="B29" s="3" t="s">
        <v>18</v>
      </c>
      <c r="C29" s="11">
        <v>13.600000000000001</v>
      </c>
      <c r="D29" s="11">
        <v>12.920000000000002</v>
      </c>
      <c r="E29" s="12">
        <v>15</v>
      </c>
      <c r="F29" s="12">
        <v>0</v>
      </c>
      <c r="G29" s="12">
        <v>0</v>
      </c>
      <c r="H29" s="12">
        <v>16</v>
      </c>
      <c r="I29" s="12">
        <v>0</v>
      </c>
      <c r="J29" s="12">
        <v>0</v>
      </c>
      <c r="K29" s="12">
        <v>12</v>
      </c>
      <c r="L29" s="12">
        <v>0</v>
      </c>
      <c r="M29" s="12">
        <v>0</v>
      </c>
      <c r="N29" s="12">
        <v>16</v>
      </c>
      <c r="O29" s="13">
        <f t="shared" si="0"/>
        <v>59</v>
      </c>
      <c r="P29" s="3" t="s">
        <v>16</v>
      </c>
    </row>
    <row r="30" spans="1:16" ht="15">
      <c r="A30" s="9"/>
      <c r="B30" s="3" t="s">
        <v>52</v>
      </c>
      <c r="C30" s="11">
        <v>7.2</v>
      </c>
      <c r="D30" s="11">
        <v>7.4</v>
      </c>
      <c r="E30" s="12">
        <v>0</v>
      </c>
      <c r="F30" s="12">
        <v>0</v>
      </c>
      <c r="G30" s="12">
        <v>13</v>
      </c>
      <c r="H30" s="12">
        <v>7</v>
      </c>
      <c r="I30" s="12">
        <v>0</v>
      </c>
      <c r="J30" s="12">
        <v>0</v>
      </c>
      <c r="K30" s="12">
        <v>8</v>
      </c>
      <c r="L30" s="12">
        <v>18</v>
      </c>
      <c r="M30" s="12">
        <v>0</v>
      </c>
      <c r="N30" s="12">
        <v>13</v>
      </c>
      <c r="O30" s="13">
        <f t="shared" si="0"/>
        <v>59</v>
      </c>
      <c r="P30" s="3"/>
    </row>
    <row r="31" spans="1:16" ht="15">
      <c r="A31" s="9"/>
      <c r="B31" s="3" t="s">
        <v>60</v>
      </c>
      <c r="C31" s="11">
        <v>7.125</v>
      </c>
      <c r="D31" s="11">
        <v>7.1</v>
      </c>
      <c r="E31" s="12">
        <v>0</v>
      </c>
      <c r="F31" s="12">
        <v>11</v>
      </c>
      <c r="G31" s="12">
        <v>0</v>
      </c>
      <c r="H31" s="12">
        <v>0</v>
      </c>
      <c r="I31" s="12">
        <v>0</v>
      </c>
      <c r="J31" s="12">
        <v>9</v>
      </c>
      <c r="K31" s="12">
        <v>15</v>
      </c>
      <c r="L31" s="12">
        <v>10</v>
      </c>
      <c r="M31" s="12">
        <v>14</v>
      </c>
      <c r="N31" s="12">
        <v>0</v>
      </c>
      <c r="O31" s="13">
        <f t="shared" si="0"/>
        <v>59</v>
      </c>
      <c r="P31" s="3"/>
    </row>
    <row r="32" spans="1:16" ht="15">
      <c r="A32" s="9"/>
      <c r="B32" s="3" t="s">
        <v>22</v>
      </c>
      <c r="C32" s="10">
        <v>9.9</v>
      </c>
      <c r="D32" s="11">
        <v>9.405000000000001</v>
      </c>
      <c r="E32" s="12">
        <v>14</v>
      </c>
      <c r="F32" s="12">
        <v>12</v>
      </c>
      <c r="G32" s="12">
        <v>0</v>
      </c>
      <c r="H32" s="12">
        <v>16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16</v>
      </c>
      <c r="O32" s="13">
        <f t="shared" si="0"/>
        <v>58</v>
      </c>
      <c r="P32" s="3"/>
    </row>
    <row r="33" spans="1:16" ht="15">
      <c r="A33" s="9"/>
      <c r="B33" s="3" t="s">
        <v>45</v>
      </c>
      <c r="C33" s="10">
        <v>14</v>
      </c>
      <c r="D33" s="11">
        <v>14</v>
      </c>
      <c r="E33" s="12">
        <v>9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16</v>
      </c>
      <c r="L33" s="12">
        <v>11</v>
      </c>
      <c r="M33" s="12">
        <v>7</v>
      </c>
      <c r="N33" s="12">
        <v>15</v>
      </c>
      <c r="O33" s="13">
        <f t="shared" si="0"/>
        <v>58</v>
      </c>
      <c r="P33" s="3"/>
    </row>
    <row r="34" spans="1:16" ht="15">
      <c r="A34" s="3"/>
      <c r="B34" s="3" t="s">
        <v>13</v>
      </c>
      <c r="C34" s="10">
        <v>14</v>
      </c>
      <c r="D34" s="11">
        <v>14</v>
      </c>
      <c r="E34" s="12">
        <v>17</v>
      </c>
      <c r="F34" s="12">
        <v>5</v>
      </c>
      <c r="G34" s="12">
        <v>4</v>
      </c>
      <c r="H34" s="12">
        <v>12</v>
      </c>
      <c r="I34" s="12">
        <v>0</v>
      </c>
      <c r="J34" s="12">
        <v>0</v>
      </c>
      <c r="K34" s="12">
        <v>0</v>
      </c>
      <c r="L34" s="12">
        <v>0</v>
      </c>
      <c r="M34" s="12">
        <v>12</v>
      </c>
      <c r="N34" s="12">
        <v>12</v>
      </c>
      <c r="O34" s="13">
        <f t="shared" si="0"/>
        <v>58</v>
      </c>
      <c r="P34" s="3" t="s">
        <v>16</v>
      </c>
    </row>
    <row r="35" spans="1:16" ht="15">
      <c r="A35" s="3"/>
      <c r="B35" s="3" t="s">
        <v>44</v>
      </c>
      <c r="C35" s="10">
        <v>13.6</v>
      </c>
      <c r="D35" s="11">
        <v>13.799999999999999</v>
      </c>
      <c r="E35" s="12">
        <v>9</v>
      </c>
      <c r="F35" s="12">
        <v>7</v>
      </c>
      <c r="G35" s="12">
        <v>11</v>
      </c>
      <c r="H35" s="12">
        <v>12</v>
      </c>
      <c r="I35" s="12">
        <v>0</v>
      </c>
      <c r="J35" s="12">
        <v>10</v>
      </c>
      <c r="K35" s="12">
        <v>8</v>
      </c>
      <c r="L35" s="12">
        <v>0</v>
      </c>
      <c r="M35" s="12">
        <v>8</v>
      </c>
      <c r="N35" s="12">
        <v>13</v>
      </c>
      <c r="O35" s="13">
        <f t="shared" si="0"/>
        <v>55</v>
      </c>
      <c r="P35" s="3"/>
    </row>
    <row r="36" spans="1:16" ht="15">
      <c r="A36" s="3"/>
      <c r="B36" s="3" t="s">
        <v>58</v>
      </c>
      <c r="C36" s="10">
        <v>11.5</v>
      </c>
      <c r="D36" s="11">
        <v>12.4</v>
      </c>
      <c r="E36" s="12">
        <v>0</v>
      </c>
      <c r="F36" s="12">
        <v>0</v>
      </c>
      <c r="G36" s="12">
        <v>7</v>
      </c>
      <c r="H36" s="12">
        <v>13</v>
      </c>
      <c r="I36" s="12">
        <v>0</v>
      </c>
      <c r="J36" s="12">
        <v>16</v>
      </c>
      <c r="K36" s="12">
        <v>6</v>
      </c>
      <c r="L36" s="12">
        <v>0</v>
      </c>
      <c r="M36" s="12">
        <v>13</v>
      </c>
      <c r="N36" s="12">
        <v>6</v>
      </c>
      <c r="O36" s="13">
        <f t="shared" si="0"/>
        <v>55</v>
      </c>
      <c r="P36" s="3" t="s">
        <v>16</v>
      </c>
    </row>
    <row r="37" spans="1:16" ht="15">
      <c r="A37" s="3"/>
      <c r="B37" s="3" t="s">
        <v>72</v>
      </c>
      <c r="C37" s="11">
        <v>13.3</v>
      </c>
      <c r="D37" s="11">
        <v>13.3</v>
      </c>
      <c r="E37" s="12">
        <v>0</v>
      </c>
      <c r="F37" s="12">
        <v>12</v>
      </c>
      <c r="G37" s="12">
        <v>14</v>
      </c>
      <c r="H37" s="12">
        <v>13</v>
      </c>
      <c r="I37" s="12">
        <v>0</v>
      </c>
      <c r="J37" s="12">
        <v>0</v>
      </c>
      <c r="K37" s="12">
        <v>16</v>
      </c>
      <c r="L37" s="12">
        <v>0</v>
      </c>
      <c r="M37" s="12">
        <v>0</v>
      </c>
      <c r="N37" s="12">
        <v>0</v>
      </c>
      <c r="O37" s="13">
        <f t="shared" si="0"/>
        <v>55</v>
      </c>
      <c r="P37" s="3"/>
    </row>
    <row r="38" spans="1:16" ht="15">
      <c r="A38" s="3"/>
      <c r="B38" s="3" t="s">
        <v>30</v>
      </c>
      <c r="C38" s="11">
        <v>5.4</v>
      </c>
      <c r="D38" s="11">
        <v>5.4</v>
      </c>
      <c r="E38" s="12">
        <v>12</v>
      </c>
      <c r="F38" s="12">
        <v>12</v>
      </c>
      <c r="G38" s="12">
        <v>0</v>
      </c>
      <c r="H38" s="12">
        <v>16</v>
      </c>
      <c r="I38" s="12">
        <v>0</v>
      </c>
      <c r="J38" s="12">
        <v>0</v>
      </c>
      <c r="K38" s="12">
        <v>0</v>
      </c>
      <c r="L38" s="12">
        <v>9</v>
      </c>
      <c r="M38" s="12">
        <v>6</v>
      </c>
      <c r="N38" s="12">
        <v>0</v>
      </c>
      <c r="O38" s="13">
        <f t="shared" si="0"/>
        <v>55</v>
      </c>
      <c r="P38" s="3"/>
    </row>
    <row r="39" spans="1:16" ht="15">
      <c r="A39" s="3"/>
      <c r="B39" s="3" t="s">
        <v>14</v>
      </c>
      <c r="C39" s="11">
        <v>6.6000000000000005</v>
      </c>
      <c r="D39" s="11">
        <v>6.6</v>
      </c>
      <c r="E39" s="12">
        <v>17</v>
      </c>
      <c r="F39" s="12">
        <v>15</v>
      </c>
      <c r="G39" s="12">
        <v>0</v>
      </c>
      <c r="H39" s="12">
        <v>0</v>
      </c>
      <c r="I39" s="12">
        <v>0</v>
      </c>
      <c r="J39" s="12">
        <v>0</v>
      </c>
      <c r="K39" s="12">
        <v>11</v>
      </c>
      <c r="L39" s="12">
        <v>0</v>
      </c>
      <c r="M39" s="12">
        <v>11</v>
      </c>
      <c r="N39" s="12">
        <v>0</v>
      </c>
      <c r="O39" s="13">
        <f t="shared" si="0"/>
        <v>54</v>
      </c>
      <c r="P39" s="3"/>
    </row>
    <row r="40" spans="1:16" ht="15">
      <c r="A40" s="3"/>
      <c r="B40" s="3" t="s">
        <v>57</v>
      </c>
      <c r="C40" s="11">
        <v>5.2</v>
      </c>
      <c r="D40" s="11">
        <v>5.5</v>
      </c>
      <c r="E40" s="12">
        <v>0</v>
      </c>
      <c r="F40" s="12">
        <v>0</v>
      </c>
      <c r="G40" s="12">
        <v>9</v>
      </c>
      <c r="H40" s="12">
        <v>13</v>
      </c>
      <c r="I40" s="12">
        <v>0</v>
      </c>
      <c r="J40" s="12">
        <v>13</v>
      </c>
      <c r="K40" s="12">
        <v>7</v>
      </c>
      <c r="L40" s="12">
        <v>0</v>
      </c>
      <c r="M40" s="12">
        <v>0</v>
      </c>
      <c r="N40" s="12">
        <v>10</v>
      </c>
      <c r="O40" s="13">
        <f t="shared" si="0"/>
        <v>52</v>
      </c>
      <c r="P40" s="3" t="s">
        <v>16</v>
      </c>
    </row>
    <row r="41" spans="1:16" ht="15">
      <c r="A41" s="3"/>
      <c r="B41" s="3" t="s">
        <v>46</v>
      </c>
      <c r="C41" s="10">
        <v>9.5</v>
      </c>
      <c r="D41" s="10">
        <v>9.5</v>
      </c>
      <c r="E41" s="12">
        <v>9</v>
      </c>
      <c r="F41" s="12">
        <v>10</v>
      </c>
      <c r="G41" s="12">
        <v>0</v>
      </c>
      <c r="H41" s="12">
        <v>10</v>
      </c>
      <c r="I41" s="12">
        <v>0</v>
      </c>
      <c r="J41" s="12">
        <v>0</v>
      </c>
      <c r="K41" s="12">
        <v>9</v>
      </c>
      <c r="L41" s="12">
        <v>12</v>
      </c>
      <c r="M41" s="12">
        <v>0</v>
      </c>
      <c r="N41" s="12">
        <v>0</v>
      </c>
      <c r="O41" s="13">
        <f t="shared" si="0"/>
        <v>50</v>
      </c>
      <c r="P41" s="3"/>
    </row>
    <row r="42" spans="1:16" ht="15">
      <c r="A42" s="3"/>
      <c r="B42" s="3" t="s">
        <v>71</v>
      </c>
      <c r="C42" s="11">
        <v>11.600000000000001</v>
      </c>
      <c r="D42" s="11">
        <v>11.900000000000002</v>
      </c>
      <c r="E42" s="12">
        <v>0</v>
      </c>
      <c r="F42" s="12">
        <v>9</v>
      </c>
      <c r="G42" s="12">
        <v>16</v>
      </c>
      <c r="H42" s="12">
        <v>0</v>
      </c>
      <c r="I42" s="12">
        <v>0</v>
      </c>
      <c r="J42" s="12">
        <v>0</v>
      </c>
      <c r="K42" s="12">
        <v>12</v>
      </c>
      <c r="L42" s="12">
        <v>0</v>
      </c>
      <c r="M42" s="12">
        <v>0</v>
      </c>
      <c r="N42" s="12">
        <v>12</v>
      </c>
      <c r="O42" s="13">
        <f t="shared" si="0"/>
        <v>49</v>
      </c>
      <c r="P42" s="3"/>
    </row>
    <row r="43" spans="1:16" ht="15">
      <c r="A43" s="3"/>
      <c r="B43" s="3" t="s">
        <v>31</v>
      </c>
      <c r="C43" s="11">
        <v>7.4</v>
      </c>
      <c r="D43" s="11">
        <v>7.4</v>
      </c>
      <c r="E43" s="12">
        <v>11</v>
      </c>
      <c r="F43" s="12">
        <v>0</v>
      </c>
      <c r="G43" s="12">
        <v>0</v>
      </c>
      <c r="H43" s="12">
        <v>13</v>
      </c>
      <c r="I43" s="12">
        <v>0</v>
      </c>
      <c r="J43" s="12">
        <v>14</v>
      </c>
      <c r="K43" s="12">
        <v>0</v>
      </c>
      <c r="L43" s="12">
        <v>9</v>
      </c>
      <c r="M43" s="12">
        <v>0</v>
      </c>
      <c r="N43" s="12">
        <v>0</v>
      </c>
      <c r="O43" s="13">
        <f t="shared" si="0"/>
        <v>47</v>
      </c>
      <c r="P43" s="3"/>
    </row>
    <row r="44" spans="1:16" ht="15">
      <c r="A44" s="3"/>
      <c r="B44" s="3" t="s">
        <v>68</v>
      </c>
      <c r="C44" s="10">
        <v>11.9</v>
      </c>
      <c r="D44" s="11">
        <v>12.4</v>
      </c>
      <c r="E44" s="12">
        <v>0</v>
      </c>
      <c r="F44" s="12">
        <v>17</v>
      </c>
      <c r="G44" s="12">
        <v>0</v>
      </c>
      <c r="H44" s="12">
        <v>0</v>
      </c>
      <c r="I44" s="12">
        <v>0</v>
      </c>
      <c r="J44" s="12">
        <v>15</v>
      </c>
      <c r="K44" s="12">
        <v>0</v>
      </c>
      <c r="L44" s="12">
        <v>0</v>
      </c>
      <c r="M44" s="12">
        <v>0</v>
      </c>
      <c r="N44" s="12">
        <v>10</v>
      </c>
      <c r="O44" s="13">
        <f t="shared" si="0"/>
        <v>42</v>
      </c>
      <c r="P44" s="3"/>
    </row>
    <row r="45" spans="1:16" ht="15">
      <c r="A45" s="3"/>
      <c r="B45" s="3" t="s">
        <v>27</v>
      </c>
      <c r="C45" s="11">
        <v>7.9</v>
      </c>
      <c r="D45" s="11">
        <v>7.9</v>
      </c>
      <c r="E45" s="12">
        <v>13</v>
      </c>
      <c r="F45" s="12">
        <v>0</v>
      </c>
      <c r="G45" s="12">
        <v>8</v>
      </c>
      <c r="H45" s="12">
        <v>14</v>
      </c>
      <c r="I45" s="12">
        <v>0</v>
      </c>
      <c r="J45" s="12">
        <v>0</v>
      </c>
      <c r="K45" s="12">
        <v>0</v>
      </c>
      <c r="L45" s="12">
        <v>7</v>
      </c>
      <c r="M45" s="12">
        <v>0</v>
      </c>
      <c r="N45" s="12">
        <v>0</v>
      </c>
      <c r="O45" s="13">
        <f t="shared" si="0"/>
        <v>42</v>
      </c>
      <c r="P45" s="3"/>
    </row>
    <row r="46" spans="1:16" ht="15">
      <c r="A46" s="3"/>
      <c r="B46" s="3" t="s">
        <v>19</v>
      </c>
      <c r="C46" s="11">
        <v>8</v>
      </c>
      <c r="D46" s="11">
        <v>8</v>
      </c>
      <c r="E46" s="12">
        <v>15</v>
      </c>
      <c r="F46" s="12">
        <v>0</v>
      </c>
      <c r="G46" s="12">
        <v>12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9</v>
      </c>
      <c r="N46" s="12">
        <v>0</v>
      </c>
      <c r="O46" s="13">
        <f t="shared" si="0"/>
        <v>36</v>
      </c>
      <c r="P46" s="3"/>
    </row>
    <row r="47" spans="1:16" ht="15">
      <c r="A47" s="3"/>
      <c r="B47" s="3" t="s">
        <v>86</v>
      </c>
      <c r="C47" s="10">
        <v>4</v>
      </c>
      <c r="D47" s="11">
        <v>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19</v>
      </c>
      <c r="M47" s="12">
        <v>0</v>
      </c>
      <c r="N47" s="12">
        <v>15</v>
      </c>
      <c r="O47" s="13">
        <f t="shared" si="0"/>
        <v>34</v>
      </c>
      <c r="P47" s="3"/>
    </row>
    <row r="48" spans="1:16" ht="15">
      <c r="A48" s="3"/>
      <c r="B48" s="3" t="s">
        <v>105</v>
      </c>
      <c r="C48" s="10">
        <v>9.35</v>
      </c>
      <c r="D48" s="10">
        <v>9.35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18</v>
      </c>
      <c r="L48" s="12">
        <v>16</v>
      </c>
      <c r="M48" s="12">
        <v>0</v>
      </c>
      <c r="N48" s="12">
        <v>0</v>
      </c>
      <c r="O48" s="13">
        <f t="shared" si="0"/>
        <v>34</v>
      </c>
      <c r="P48" s="3"/>
    </row>
    <row r="49" spans="1:16" ht="15">
      <c r="A49" s="3"/>
      <c r="B49" s="3" t="s">
        <v>33</v>
      </c>
      <c r="C49" s="10">
        <v>10.2</v>
      </c>
      <c r="D49" s="10">
        <v>10.2</v>
      </c>
      <c r="E49" s="12">
        <v>11</v>
      </c>
      <c r="F49" s="12">
        <v>0</v>
      </c>
      <c r="G49" s="12">
        <v>0</v>
      </c>
      <c r="H49" s="12">
        <v>12</v>
      </c>
      <c r="I49" s="12">
        <v>0</v>
      </c>
      <c r="J49" s="12">
        <v>10</v>
      </c>
      <c r="K49" s="12">
        <v>0</v>
      </c>
      <c r="L49" s="12">
        <v>0</v>
      </c>
      <c r="M49" s="12">
        <v>0</v>
      </c>
      <c r="N49" s="12">
        <v>0</v>
      </c>
      <c r="O49" s="13">
        <f t="shared" si="0"/>
        <v>33</v>
      </c>
      <c r="P49" s="3"/>
    </row>
    <row r="50" spans="1:16" ht="15">
      <c r="A50" s="3"/>
      <c r="B50" s="3" t="s">
        <v>79</v>
      </c>
      <c r="C50" s="11">
        <v>8</v>
      </c>
      <c r="D50" s="11">
        <v>8</v>
      </c>
      <c r="E50" s="12">
        <v>0</v>
      </c>
      <c r="F50" s="12">
        <v>0</v>
      </c>
      <c r="G50" s="12">
        <v>0</v>
      </c>
      <c r="H50" s="12">
        <v>19</v>
      </c>
      <c r="I50" s="12">
        <v>0</v>
      </c>
      <c r="J50" s="12">
        <v>0</v>
      </c>
      <c r="K50" s="12">
        <v>13</v>
      </c>
      <c r="L50" s="12">
        <v>0</v>
      </c>
      <c r="M50" s="12">
        <v>0</v>
      </c>
      <c r="N50" s="12">
        <v>0</v>
      </c>
      <c r="O50" s="13">
        <f t="shared" si="0"/>
        <v>32</v>
      </c>
      <c r="P50" s="3" t="s">
        <v>16</v>
      </c>
    </row>
    <row r="51" spans="1:16" ht="15">
      <c r="A51" s="3"/>
      <c r="B51" s="3" t="s">
        <v>56</v>
      </c>
      <c r="C51" s="11">
        <v>5.2</v>
      </c>
      <c r="D51" s="11">
        <v>5.2</v>
      </c>
      <c r="E51" s="12">
        <v>0</v>
      </c>
      <c r="F51" s="12">
        <v>9</v>
      </c>
      <c r="G51" s="12">
        <v>0</v>
      </c>
      <c r="H51" s="12">
        <v>6</v>
      </c>
      <c r="I51" s="12">
        <v>0</v>
      </c>
      <c r="J51" s="12">
        <v>0</v>
      </c>
      <c r="K51" s="12">
        <v>14</v>
      </c>
      <c r="L51" s="12">
        <v>0</v>
      </c>
      <c r="M51" s="12">
        <v>0</v>
      </c>
      <c r="N51" s="12">
        <v>0</v>
      </c>
      <c r="O51" s="13">
        <f t="shared" si="0"/>
        <v>29</v>
      </c>
      <c r="P51" s="3" t="s">
        <v>16</v>
      </c>
    </row>
    <row r="52" spans="1:16" ht="15">
      <c r="A52" s="3"/>
      <c r="B52" s="3" t="s">
        <v>70</v>
      </c>
      <c r="C52" s="11">
        <v>14</v>
      </c>
      <c r="D52" s="11">
        <v>14</v>
      </c>
      <c r="E52" s="12">
        <v>0</v>
      </c>
      <c r="F52" s="12">
        <v>5</v>
      </c>
      <c r="G52" s="12">
        <v>11</v>
      </c>
      <c r="H52" s="12">
        <v>0</v>
      </c>
      <c r="I52" s="12">
        <v>0</v>
      </c>
      <c r="J52" s="12">
        <v>12</v>
      </c>
      <c r="K52" s="12">
        <v>0</v>
      </c>
      <c r="L52" s="12">
        <v>0</v>
      </c>
      <c r="M52" s="12">
        <v>0</v>
      </c>
      <c r="N52" s="12">
        <v>0</v>
      </c>
      <c r="O52" s="13">
        <f t="shared" si="0"/>
        <v>28</v>
      </c>
      <c r="P52" s="3"/>
    </row>
    <row r="53" spans="1:16" ht="15">
      <c r="A53" s="3"/>
      <c r="B53" s="3" t="s">
        <v>47</v>
      </c>
      <c r="C53" s="10">
        <v>14</v>
      </c>
      <c r="D53" s="10">
        <v>14</v>
      </c>
      <c r="E53" s="12">
        <v>4</v>
      </c>
      <c r="F53" s="12">
        <v>0</v>
      </c>
      <c r="G53" s="12">
        <v>0</v>
      </c>
      <c r="H53" s="12">
        <v>0</v>
      </c>
      <c r="I53" s="12">
        <v>0</v>
      </c>
      <c r="J53" s="12">
        <v>11</v>
      </c>
      <c r="K53" s="12">
        <v>4</v>
      </c>
      <c r="L53" s="12">
        <v>7</v>
      </c>
      <c r="M53" s="12">
        <v>0</v>
      </c>
      <c r="N53" s="12">
        <v>0</v>
      </c>
      <c r="O53" s="13">
        <f t="shared" si="0"/>
        <v>26</v>
      </c>
      <c r="P53" s="3"/>
    </row>
    <row r="54" spans="1:16" ht="15">
      <c r="A54" s="3"/>
      <c r="B54" s="3" t="s">
        <v>76</v>
      </c>
      <c r="C54" s="10">
        <v>8</v>
      </c>
      <c r="D54" s="11">
        <v>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11</v>
      </c>
      <c r="L54" s="12">
        <v>0</v>
      </c>
      <c r="M54" s="12">
        <v>12</v>
      </c>
      <c r="N54" s="12">
        <v>0</v>
      </c>
      <c r="O54" s="13">
        <f t="shared" si="0"/>
        <v>23</v>
      </c>
      <c r="P54" s="3" t="s">
        <v>16</v>
      </c>
    </row>
    <row r="55" spans="1:16" ht="15">
      <c r="A55" s="3"/>
      <c r="B55" s="3" t="s">
        <v>64</v>
      </c>
      <c r="C55" s="11">
        <v>6.4</v>
      </c>
      <c r="D55" s="11">
        <v>7</v>
      </c>
      <c r="E55" s="12">
        <v>0</v>
      </c>
      <c r="F55" s="12">
        <v>7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6</v>
      </c>
      <c r="N55" s="12">
        <v>9</v>
      </c>
      <c r="O55" s="13">
        <f t="shared" si="0"/>
        <v>22</v>
      </c>
      <c r="P55" s="3"/>
    </row>
    <row r="56" spans="1:16" ht="15">
      <c r="A56" s="3"/>
      <c r="B56" s="3" t="s">
        <v>104</v>
      </c>
      <c r="C56" s="10">
        <v>8.5</v>
      </c>
      <c r="D56" s="10">
        <v>8.5</v>
      </c>
      <c r="E56" s="12">
        <v>0</v>
      </c>
      <c r="F56" s="12">
        <v>0</v>
      </c>
      <c r="G56" s="12">
        <v>0</v>
      </c>
      <c r="H56" s="12">
        <v>0</v>
      </c>
      <c r="I56" s="12">
        <v>18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3">
        <f t="shared" si="0"/>
        <v>18</v>
      </c>
      <c r="P56" s="3" t="s">
        <v>16</v>
      </c>
    </row>
    <row r="57" spans="1:16" ht="15">
      <c r="A57" s="3"/>
      <c r="B57" s="3" t="s">
        <v>49</v>
      </c>
      <c r="C57" s="10">
        <v>5</v>
      </c>
      <c r="D57" s="10">
        <v>5</v>
      </c>
      <c r="E57" s="12">
        <v>0</v>
      </c>
      <c r="F57" s="12">
        <v>0</v>
      </c>
      <c r="G57" s="12">
        <v>0</v>
      </c>
      <c r="H57" s="12">
        <v>17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>
        <f t="shared" si="0"/>
        <v>17</v>
      </c>
      <c r="P57" s="3"/>
    </row>
    <row r="58" spans="1:16" ht="15">
      <c r="A58" s="3"/>
      <c r="B58" s="3" t="s">
        <v>15</v>
      </c>
      <c r="C58" s="10">
        <v>2.9</v>
      </c>
      <c r="D58" s="10">
        <v>2.9</v>
      </c>
      <c r="E58" s="12">
        <v>17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>
        <f t="shared" si="0"/>
        <v>17</v>
      </c>
      <c r="P58" s="3"/>
    </row>
    <row r="59" spans="1:16" ht="15">
      <c r="A59" s="3"/>
      <c r="B59" s="3" t="s">
        <v>43</v>
      </c>
      <c r="C59" s="10">
        <v>11.6</v>
      </c>
      <c r="D59" s="10">
        <v>11.6</v>
      </c>
      <c r="E59" s="12">
        <v>9</v>
      </c>
      <c r="F59" s="12">
        <v>0</v>
      </c>
      <c r="G59" s="12">
        <v>0</v>
      </c>
      <c r="H59" s="12">
        <v>0</v>
      </c>
      <c r="I59" s="12">
        <v>0</v>
      </c>
      <c r="J59" s="12">
        <v>7</v>
      </c>
      <c r="K59" s="12">
        <v>0</v>
      </c>
      <c r="L59" s="12">
        <v>0</v>
      </c>
      <c r="M59" s="12">
        <v>0</v>
      </c>
      <c r="N59" s="12">
        <v>0</v>
      </c>
      <c r="O59" s="13">
        <f t="shared" si="0"/>
        <v>16</v>
      </c>
      <c r="P59" s="3"/>
    </row>
    <row r="60" spans="1:16" ht="15">
      <c r="A60" s="3"/>
      <c r="B60" s="3" t="s">
        <v>55</v>
      </c>
      <c r="C60" s="10">
        <v>9.3</v>
      </c>
      <c r="D60" s="10">
        <v>9.3</v>
      </c>
      <c r="E60" s="12">
        <v>0</v>
      </c>
      <c r="F60" s="12">
        <v>0</v>
      </c>
      <c r="G60" s="12">
        <v>6</v>
      </c>
      <c r="H60" s="12">
        <v>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3">
        <f t="shared" si="0"/>
        <v>15</v>
      </c>
      <c r="P60" s="3"/>
    </row>
    <row r="61" spans="1:16" ht="15">
      <c r="A61" s="3"/>
      <c r="B61" s="3" t="s">
        <v>42</v>
      </c>
      <c r="C61" s="10">
        <v>9.3</v>
      </c>
      <c r="D61" s="10">
        <v>9.3</v>
      </c>
      <c r="E61" s="12">
        <v>9</v>
      </c>
      <c r="F61" s="12">
        <v>6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3">
        <f t="shared" si="0"/>
        <v>15</v>
      </c>
      <c r="P61" s="3"/>
    </row>
    <row r="62" spans="1:16" ht="15">
      <c r="A62" s="3"/>
      <c r="B62" s="3" t="s">
        <v>24</v>
      </c>
      <c r="C62" s="10">
        <v>6.5</v>
      </c>
      <c r="D62" s="10">
        <v>6.5</v>
      </c>
      <c r="E62" s="12">
        <v>13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3">
        <f t="shared" si="0"/>
        <v>13</v>
      </c>
      <c r="P62" s="3"/>
    </row>
    <row r="63" spans="1:16" ht="15">
      <c r="A63" s="3"/>
      <c r="B63" s="3" t="s">
        <v>54</v>
      </c>
      <c r="C63" s="10">
        <v>3.2</v>
      </c>
      <c r="D63" s="10">
        <v>3.2</v>
      </c>
      <c r="E63" s="12">
        <v>0</v>
      </c>
      <c r="F63" s="12">
        <v>0</v>
      </c>
      <c r="G63" s="12">
        <v>12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3">
        <f t="shared" si="0"/>
        <v>12</v>
      </c>
      <c r="P63" s="3"/>
    </row>
    <row r="64" spans="1:16" ht="15">
      <c r="A64" s="3"/>
      <c r="B64" s="3" t="s">
        <v>81</v>
      </c>
      <c r="C64" s="11">
        <v>9.1</v>
      </c>
      <c r="D64" s="11">
        <v>9.1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8</v>
      </c>
      <c r="K64" s="12">
        <v>0</v>
      </c>
      <c r="L64" s="12">
        <v>0</v>
      </c>
      <c r="M64" s="12">
        <v>0</v>
      </c>
      <c r="N64" s="12">
        <v>0</v>
      </c>
      <c r="O64" s="13">
        <f t="shared" si="0"/>
        <v>8</v>
      </c>
      <c r="P64" s="3"/>
    </row>
    <row r="65" spans="1:16" ht="15">
      <c r="A65" s="3"/>
      <c r="B65" s="3" t="s">
        <v>106</v>
      </c>
      <c r="C65" s="10">
        <v>14</v>
      </c>
      <c r="D65" s="10">
        <v>14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6</v>
      </c>
      <c r="L65" s="12">
        <v>0</v>
      </c>
      <c r="M65" s="12">
        <v>0</v>
      </c>
      <c r="N65" s="12">
        <v>0</v>
      </c>
      <c r="O65" s="13">
        <f t="shared" si="0"/>
        <v>6</v>
      </c>
      <c r="P65" s="3"/>
    </row>
    <row r="66" spans="1:16" ht="15">
      <c r="A66" s="3"/>
      <c r="B66" s="3" t="s">
        <v>51</v>
      </c>
      <c r="C66" s="11">
        <v>8.8</v>
      </c>
      <c r="D66" s="11">
        <v>8.8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3">
        <f t="shared" si="0"/>
        <v>0</v>
      </c>
      <c r="P66" s="3"/>
    </row>
    <row r="67" spans="1:16" ht="15">
      <c r="A67" s="3"/>
      <c r="B67" s="3" t="s">
        <v>53</v>
      </c>
      <c r="C67" s="11">
        <v>10.3</v>
      </c>
      <c r="D67" s="11">
        <v>10.3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3">
        <f t="shared" si="0"/>
        <v>0</v>
      </c>
      <c r="P67" s="3"/>
    </row>
    <row r="68" spans="1:16" ht="15">
      <c r="A68" s="3"/>
      <c r="B68" s="3" t="s">
        <v>59</v>
      </c>
      <c r="C68" s="10">
        <v>1.2</v>
      </c>
      <c r="D68" s="10">
        <v>1.2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3">
        <f t="shared" si="0"/>
        <v>0</v>
      </c>
      <c r="P68" s="3"/>
    </row>
    <row r="69" spans="1:16" ht="15">
      <c r="A69" s="3"/>
      <c r="B69" s="3" t="s">
        <v>61</v>
      </c>
      <c r="C69" s="10">
        <v>14</v>
      </c>
      <c r="D69" s="10">
        <v>14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3">
        <f>SUM(LARGE(E69:N69,1),LARGE(E69:N69,2),LARGE(E69:N69,3),LARGE(E69:N69,4),LARGE(E69:N69,5))</f>
        <v>0</v>
      </c>
      <c r="P69" s="3"/>
    </row>
    <row r="70" spans="1:16" ht="15">
      <c r="A70" s="3"/>
      <c r="B70" s="3" t="s">
        <v>62</v>
      </c>
      <c r="C70" s="10">
        <v>9</v>
      </c>
      <c r="D70" s="10">
        <v>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f>SUM(LARGE(E70:N70,1),LARGE(E70:N70,2),LARGE(E70:N70,3),LARGE(E70:N70,4),LARGE(E70:N70,5))</f>
        <v>0</v>
      </c>
      <c r="P70" s="3"/>
    </row>
    <row r="71" spans="1:16" ht="15">
      <c r="A71" s="3"/>
      <c r="B71" s="3" t="s">
        <v>63</v>
      </c>
      <c r="C71" s="11">
        <v>14</v>
      </c>
      <c r="D71" s="11">
        <v>14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3">
        <f>SUM(LARGE(E71:N71,1),LARGE(E71:N71,2),LARGE(E71:N71,3),LARGE(E71:N71,4),LARGE(E71:N71,5))</f>
        <v>0</v>
      </c>
      <c r="P71" s="3"/>
    </row>
    <row r="72" spans="1:16" ht="15">
      <c r="A72" s="3"/>
      <c r="B72" s="3"/>
      <c r="C72" s="14">
        <f>SUM(C4:C71)</f>
        <v>553.983</v>
      </c>
      <c r="D72" s="14">
        <f>SUM(D4:D71)</f>
        <v>554.325</v>
      </c>
      <c r="E72" s="12"/>
      <c r="F72" s="12"/>
      <c r="G72" s="12"/>
      <c r="H72" s="14" t="s">
        <v>16</v>
      </c>
      <c r="I72" s="12" t="s">
        <v>16</v>
      </c>
      <c r="J72" s="12" t="s">
        <v>16</v>
      </c>
      <c r="K72" s="12">
        <f>SUM(K4:K71)</f>
        <v>438</v>
      </c>
      <c r="L72" s="12"/>
      <c r="M72" s="12"/>
      <c r="N72" s="13"/>
      <c r="O72" s="3"/>
      <c r="P72" s="3"/>
    </row>
    <row r="73" spans="1:16" ht="15">
      <c r="A73" s="3"/>
      <c r="B73" s="3"/>
      <c r="C73" s="10"/>
      <c r="D73" s="11" t="s">
        <v>16</v>
      </c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3"/>
      <c r="P73" s="3"/>
    </row>
    <row r="74" spans="1:16" ht="15">
      <c r="A74" s="3"/>
      <c r="B74" s="3" t="s">
        <v>74</v>
      </c>
      <c r="C74" s="11">
        <v>11</v>
      </c>
      <c r="D74" s="11">
        <v>11</v>
      </c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3"/>
      <c r="P74" s="3"/>
    </row>
    <row r="75" spans="1:16" ht="15">
      <c r="A75" s="3"/>
      <c r="B75" s="3" t="s">
        <v>75</v>
      </c>
      <c r="C75" s="10">
        <v>13</v>
      </c>
      <c r="D75" s="10">
        <v>13</v>
      </c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3"/>
      <c r="P75" s="3"/>
    </row>
    <row r="76" spans="1:16" ht="15">
      <c r="A76" s="3"/>
      <c r="B76" s="3" t="s">
        <v>77</v>
      </c>
      <c r="C76" s="11">
        <v>10.1</v>
      </c>
      <c r="D76" s="11">
        <v>10.1</v>
      </c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3"/>
      <c r="P76" s="3"/>
    </row>
    <row r="77" spans="1:16" ht="15">
      <c r="A77" s="3"/>
      <c r="B77" s="3" t="s">
        <v>78</v>
      </c>
      <c r="C77" s="10">
        <v>12.9</v>
      </c>
      <c r="D77" s="10">
        <v>12.9</v>
      </c>
      <c r="E77" s="12"/>
      <c r="F77" s="12"/>
      <c r="G77" s="12"/>
      <c r="H77" s="12"/>
      <c r="I77" s="12"/>
      <c r="J77" s="12"/>
      <c r="K77" s="12"/>
      <c r="L77" s="12"/>
      <c r="M77" s="12"/>
      <c r="N77" s="13"/>
      <c r="O77" s="3"/>
      <c r="P77" s="3"/>
    </row>
    <row r="78" spans="1:16" ht="15">
      <c r="A78" s="3"/>
      <c r="B78" s="3" t="s">
        <v>80</v>
      </c>
      <c r="C78" s="11">
        <v>11.4</v>
      </c>
      <c r="D78" s="11">
        <v>11.4</v>
      </c>
      <c r="E78" s="12"/>
      <c r="F78" s="12"/>
      <c r="G78" s="12"/>
      <c r="H78" s="12"/>
      <c r="I78" s="12"/>
      <c r="J78" s="12"/>
      <c r="K78" s="12"/>
      <c r="L78" s="12"/>
      <c r="M78" s="12"/>
      <c r="N78" s="13"/>
      <c r="O78" s="3"/>
      <c r="P78" s="3"/>
    </row>
    <row r="79" spans="1:16" ht="15">
      <c r="A79" s="3"/>
      <c r="B79" s="3" t="s">
        <v>82</v>
      </c>
      <c r="C79" s="10">
        <v>14</v>
      </c>
      <c r="D79" s="10">
        <v>14</v>
      </c>
      <c r="E79" s="12"/>
      <c r="F79" s="12"/>
      <c r="G79" s="12"/>
      <c r="H79" s="12"/>
      <c r="I79" s="12"/>
      <c r="J79" s="12"/>
      <c r="K79" s="12"/>
      <c r="L79" s="12"/>
      <c r="M79" s="12"/>
      <c r="N79" s="13"/>
      <c r="O79" s="3"/>
      <c r="P79" s="3"/>
    </row>
    <row r="80" spans="1:16" ht="15">
      <c r="A80" s="3"/>
      <c r="B80" s="3" t="s">
        <v>83</v>
      </c>
      <c r="C80" s="10">
        <v>6</v>
      </c>
      <c r="D80" s="10">
        <v>6</v>
      </c>
      <c r="E80" s="12"/>
      <c r="F80" s="12"/>
      <c r="G80" s="12"/>
      <c r="H80" s="12"/>
      <c r="I80" s="12"/>
      <c r="J80" s="12"/>
      <c r="K80" s="12"/>
      <c r="L80" s="12"/>
      <c r="M80" s="12"/>
      <c r="N80" s="13"/>
      <c r="O80" s="3"/>
      <c r="P80" s="3"/>
    </row>
    <row r="81" spans="1:16" ht="15">
      <c r="A81" s="3"/>
      <c r="B81" s="3" t="s">
        <v>84</v>
      </c>
      <c r="C81" s="11">
        <v>9</v>
      </c>
      <c r="D81" s="11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3"/>
      <c r="P81" s="3"/>
    </row>
    <row r="82" spans="1:16" ht="15">
      <c r="A82" s="3"/>
      <c r="B82" s="3" t="s">
        <v>85</v>
      </c>
      <c r="C82" s="11">
        <v>9</v>
      </c>
      <c r="D82" s="11">
        <v>9</v>
      </c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3"/>
      <c r="P82" s="3"/>
    </row>
    <row r="83" spans="1:16" ht="15">
      <c r="A83" s="3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3"/>
      <c r="P83" s="3"/>
    </row>
    <row r="84" spans="1:16" ht="15">
      <c r="A84" s="3"/>
      <c r="B84" s="3" t="s">
        <v>87</v>
      </c>
      <c r="C84" s="10">
        <v>9.4</v>
      </c>
      <c r="D84" s="10">
        <v>9.4</v>
      </c>
      <c r="E84" s="12"/>
      <c r="F84" s="12"/>
      <c r="G84" s="12"/>
      <c r="H84" s="12"/>
      <c r="I84" s="12"/>
      <c r="J84" s="12"/>
      <c r="K84" s="12"/>
      <c r="L84" s="12"/>
      <c r="M84" s="12"/>
      <c r="N84" s="13"/>
      <c r="O84" s="3"/>
      <c r="P84" s="3"/>
    </row>
    <row r="85" spans="1:16" ht="15">
      <c r="A85" s="3"/>
      <c r="B85" s="3" t="s">
        <v>88</v>
      </c>
      <c r="C85" s="11">
        <v>10.5</v>
      </c>
      <c r="D85" s="11">
        <v>10.5</v>
      </c>
      <c r="E85" s="12"/>
      <c r="F85" s="12"/>
      <c r="G85" s="12"/>
      <c r="H85" s="12"/>
      <c r="I85" s="12"/>
      <c r="J85" s="12"/>
      <c r="K85" s="12"/>
      <c r="L85" s="12"/>
      <c r="M85" s="12"/>
      <c r="N85" s="13"/>
      <c r="O85" s="3"/>
      <c r="P85" s="3"/>
    </row>
    <row r="86" spans="1:16" ht="15">
      <c r="A86" s="3"/>
      <c r="B86" s="3" t="s">
        <v>89</v>
      </c>
      <c r="C86" s="10">
        <v>3.2</v>
      </c>
      <c r="D86" s="10">
        <v>3.2</v>
      </c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3"/>
      <c r="P86" s="3"/>
    </row>
    <row r="87" spans="1:16" ht="15">
      <c r="A87" s="3"/>
      <c r="B87" s="3"/>
      <c r="C87" s="10"/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3"/>
      <c r="P87" s="3"/>
    </row>
    <row r="88" spans="1:16" ht="15">
      <c r="A88" s="3"/>
      <c r="B88" s="3"/>
      <c r="C88" s="15"/>
      <c r="D88" s="15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6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6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6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6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6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6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6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6"/>
      <c r="O96" s="3"/>
      <c r="P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ht="15">
      <c r="B106" s="3"/>
    </row>
    <row r="107" ht="15"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</sheetData>
  <sheetProtection/>
  <mergeCells count="1">
    <mergeCell ref="A2:O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B1">
      <selection activeCell="O6" sqref="O6"/>
    </sheetView>
  </sheetViews>
  <sheetFormatPr defaultColWidth="9.140625" defaultRowHeight="12.75"/>
  <cols>
    <col min="2" max="2" width="19.421875" style="0" customWidth="1"/>
    <col min="3" max="3" width="9.140625" style="0" customWidth="1"/>
  </cols>
  <sheetData>
    <row r="1" spans="1:16" ht="4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</row>
    <row r="2" spans="1:16" ht="17.25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"/>
    </row>
    <row r="3" spans="1:16" ht="30.75" thickBot="1">
      <c r="A3" s="4"/>
      <c r="B3" s="4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99</v>
      </c>
      <c r="I3" s="7" t="s">
        <v>8</v>
      </c>
      <c r="J3" s="7" t="s">
        <v>100</v>
      </c>
      <c r="K3" s="7" t="s">
        <v>101</v>
      </c>
      <c r="L3" s="7" t="s">
        <v>103</v>
      </c>
      <c r="M3" s="7" t="s">
        <v>9</v>
      </c>
      <c r="N3" s="7" t="s">
        <v>10</v>
      </c>
      <c r="O3" s="7" t="s">
        <v>11</v>
      </c>
      <c r="P3" s="8"/>
    </row>
    <row r="4" spans="1:16" ht="15">
      <c r="A4" s="9"/>
      <c r="B4" s="3" t="s">
        <v>25</v>
      </c>
      <c r="C4" s="11">
        <v>6.12</v>
      </c>
      <c r="D4" s="11">
        <f>IF(N4&gt;=N$97,C4-(N4-N$97)*C4*0.05,(IF((IF(C4=14,14,(IF(N$97-1=N4,C4+0.2,IF((N$97-6)&lt;=N4,(C4+0.1*(N$97-N4)),IF((N$97-7)&gt;=N4,C4+2,0))))))&gt;14,14,(IF(C4=14,14,(IF(N$97-1=N4,C4+0.2,IF((N$97-9)&lt;=N4,(C4+0.1*(N$97-N4)),IF((N$97-9)&gt;=N3,C4+1,0)))))))))</f>
        <v>5.202</v>
      </c>
      <c r="E4" s="12">
        <v>13</v>
      </c>
      <c r="F4" s="12">
        <v>14</v>
      </c>
      <c r="G4" s="12">
        <v>0</v>
      </c>
      <c r="H4" s="12">
        <v>14</v>
      </c>
      <c r="I4" s="12">
        <v>14</v>
      </c>
      <c r="J4" s="12">
        <v>0</v>
      </c>
      <c r="K4" s="12">
        <v>0</v>
      </c>
      <c r="L4" s="12">
        <v>18</v>
      </c>
      <c r="M4" s="12">
        <v>0</v>
      </c>
      <c r="N4" s="12">
        <v>18</v>
      </c>
      <c r="O4" s="13">
        <f>SUM(LARGE(E4:N4,1),LARGE(E4:N4,2),LARGE(E4:N4,3),LARGE(E4:N4,4),LARGE(E4:N4,5))</f>
        <v>78</v>
      </c>
      <c r="P4" s="3" t="s">
        <v>16</v>
      </c>
    </row>
    <row r="5" spans="1:16" ht="15">
      <c r="A5" s="9"/>
      <c r="B5" s="3" t="s">
        <v>50</v>
      </c>
      <c r="C5" s="10">
        <v>5.5</v>
      </c>
      <c r="D5" s="11">
        <f>IF(N5&gt;=N$97,C5-(N5-N$97)*C5*0.05,(IF((IF(C5=14,14,(IF(N$97-1=N5,C5+0.2,IF((N$97-6)&lt;=N5,(C5+0.1*(N$97-N5)),IF((N$97-7)&gt;=N5,C5+2,0))))))&gt;14,14,(IF(C5=14,14,(IF(N$97-1=N5,C5+0.2,IF((N$97-9)&lt;=N5,(C5+0.1*(N$97-N5)),IF((N$97-9)&gt;=N4,C5+1,0)))))))))</f>
        <v>4.675</v>
      </c>
      <c r="E5" s="12">
        <v>0</v>
      </c>
      <c r="F5" s="12">
        <v>14</v>
      </c>
      <c r="G5" s="12">
        <v>12</v>
      </c>
      <c r="H5" s="12">
        <v>11</v>
      </c>
      <c r="I5" s="12">
        <v>11</v>
      </c>
      <c r="J5" s="12">
        <v>14</v>
      </c>
      <c r="K5" s="12">
        <v>15</v>
      </c>
      <c r="L5" s="12">
        <v>16</v>
      </c>
      <c r="M5" s="12">
        <v>0</v>
      </c>
      <c r="N5" s="12">
        <v>18</v>
      </c>
      <c r="O5" s="13">
        <f>SUM(LARGE(E5:N5,1),LARGE(E5:N5,2),LARGE(E5:N5,3),LARGE(E5:N5,4),LARGE(E5:N5,5))</f>
        <v>77</v>
      </c>
      <c r="P5" s="3"/>
    </row>
    <row r="6" spans="1:15" ht="15">
      <c r="A6" s="9"/>
      <c r="B6" s="3" t="s">
        <v>26</v>
      </c>
      <c r="C6" s="11">
        <v>5.7</v>
      </c>
      <c r="D6" s="11">
        <f>IF(N6&gt;=N$97,C6-(N6-N$97)*C6*0.05,(IF((IF(C6=14,14,(IF(N$97-1=N6,C6+0.2,IF((N$97-6)&lt;=N6,(C6+0.1*(N$97-N6)),IF((N$97-7)&gt;=N6,C6+2,0))))))&gt;14,14,(IF(C6=14,14,(IF(N$97-1=N6,C6+0.2,IF((N$97-9)&lt;=N6,(C6+0.1*(N$97-N6)),IF((N$97-9)&gt;=N5,C6+1,0)))))))))</f>
        <v>5.13</v>
      </c>
      <c r="E6" s="12">
        <v>13</v>
      </c>
      <c r="F6" s="12">
        <v>0</v>
      </c>
      <c r="G6" s="12">
        <v>17</v>
      </c>
      <c r="H6" s="12">
        <v>0</v>
      </c>
      <c r="I6" s="12">
        <v>17</v>
      </c>
      <c r="J6" s="12">
        <v>13</v>
      </c>
      <c r="K6" s="12">
        <v>12</v>
      </c>
      <c r="L6" s="12">
        <v>0</v>
      </c>
      <c r="M6" s="12">
        <v>9</v>
      </c>
      <c r="N6" s="12">
        <v>17</v>
      </c>
      <c r="O6" s="13">
        <f>SUM(LARGE(E6:N6,1),LARGE(E6:N6,2),LARGE(E6:N6,3),LARGE(E6:N6,4),LARGE(E6:N6,5))</f>
        <v>77</v>
      </c>
    </row>
    <row r="7" spans="1:16" ht="15">
      <c r="A7" s="9"/>
      <c r="B7" s="3" t="s">
        <v>35</v>
      </c>
      <c r="C7" s="10">
        <v>14</v>
      </c>
      <c r="D7" s="11">
        <f>IF(N7&gt;=N$97,C7-(N7-N$97)*C7*0.05,(IF((IF(C7=14,14,(IF(N$97-1=N7,C7+0.2,IF((N$97-6)&lt;=N7,(C7+0.1*(N$97-N7)),IF((N$97-7)&gt;=N7,C7+2,0))))))&gt;14,14,(IF(C7=14,14,(IF(N$97-1=N7,C7+0.2,IF((N$97-9)&lt;=N7,(C7+0.1*(N$97-N7)),IF((N$97-9)&gt;=N6,C7+1,0)))))))))</f>
        <v>12.6</v>
      </c>
      <c r="E7" s="12">
        <v>11</v>
      </c>
      <c r="F7" s="12">
        <v>12</v>
      </c>
      <c r="G7" s="12">
        <v>10</v>
      </c>
      <c r="H7" s="12">
        <v>13</v>
      </c>
      <c r="I7" s="12">
        <v>0</v>
      </c>
      <c r="J7" s="12">
        <v>0</v>
      </c>
      <c r="K7" s="12">
        <v>0</v>
      </c>
      <c r="L7" s="12">
        <v>0</v>
      </c>
      <c r="M7" s="12">
        <v>7</v>
      </c>
      <c r="N7" s="12">
        <v>17</v>
      </c>
      <c r="O7" s="13">
        <f>SUM(LARGE(E7:N7,1),LARGE(E7:N7,2),LARGE(E7:N7,3),LARGE(E7:N7,4),LARGE(E7:N7,5))</f>
        <v>63</v>
      </c>
      <c r="P7" s="3"/>
    </row>
    <row r="8" spans="1:16" ht="15">
      <c r="A8" s="9"/>
      <c r="B8" s="3" t="s">
        <v>37</v>
      </c>
      <c r="C8" s="11">
        <v>7.6</v>
      </c>
      <c r="D8" s="11">
        <f>IF(N8&gt;=N$97,C8-(N8-N$97)*C8*0.05,(IF((IF(C8=14,14,(IF(N$97-1=N8,C8+0.2,IF((N$97-6)&lt;=N8,(C8+0.1*(N$97-N8)),IF((N$97-7)&gt;=N8,C8+2,0))))))&gt;14,14,(IF(C8=14,14,(IF(N$97-1=N8,C8+0.2,IF((N$97-9)&lt;=N8,(C8+0.1*(N$97-N8)),IF((N$97-9)&gt;=N7,C8+1,0)))))))))</f>
        <v>7.22</v>
      </c>
      <c r="E8" s="12">
        <v>10</v>
      </c>
      <c r="F8" s="12">
        <v>7</v>
      </c>
      <c r="G8" s="12">
        <v>0</v>
      </c>
      <c r="H8" s="12">
        <v>14</v>
      </c>
      <c r="I8" s="12">
        <v>14</v>
      </c>
      <c r="J8" s="12">
        <v>14</v>
      </c>
      <c r="K8" s="12">
        <v>17</v>
      </c>
      <c r="L8" s="12">
        <v>15</v>
      </c>
      <c r="M8" s="12">
        <v>14</v>
      </c>
      <c r="N8" s="12">
        <v>16</v>
      </c>
      <c r="O8" s="13">
        <f>SUM(LARGE(E8:N8,1),LARGE(E8:N8,2),LARGE(E8:N8,3),LARGE(E8:N8,4),LARGE(E8:N8,5))</f>
        <v>76</v>
      </c>
      <c r="P8" s="3"/>
    </row>
    <row r="9" spans="1:16" ht="15">
      <c r="A9" s="9"/>
      <c r="B9" s="3" t="s">
        <v>28</v>
      </c>
      <c r="C9" s="11">
        <v>5.7</v>
      </c>
      <c r="D9" s="11">
        <f>IF(N9&gt;=N$97,C9-(N9-N$97)*C9*0.05,(IF((IF(C9=14,14,(IF(N$97-1=N9,C9+0.2,IF((N$97-6)&lt;=N9,(C9+0.1*(N$97-N9)),IF((N$97-7)&gt;=N9,C9+2,0))))))&gt;14,14,(IF(C9=14,14,(IF(N$97-1=N9,C9+0.2,IF((N$97-9)&lt;=N9,(C9+0.1*(N$97-N9)),IF((N$97-9)&gt;=N8,C9+1,0)))))))))</f>
        <v>5.415</v>
      </c>
      <c r="E9" s="12">
        <v>13</v>
      </c>
      <c r="F9" s="12">
        <v>0</v>
      </c>
      <c r="G9" s="12">
        <v>12</v>
      </c>
      <c r="H9" s="12">
        <v>13</v>
      </c>
      <c r="I9" s="12">
        <v>0</v>
      </c>
      <c r="J9" s="12">
        <v>0</v>
      </c>
      <c r="K9" s="12">
        <v>0</v>
      </c>
      <c r="L9" s="12">
        <v>7</v>
      </c>
      <c r="M9" s="12">
        <v>0</v>
      </c>
      <c r="N9" s="12">
        <v>16</v>
      </c>
      <c r="O9" s="13">
        <f>SUM(LARGE(E9:N9,1),LARGE(E9:N9,2),LARGE(E9:N9,3),LARGE(E9:N9,4),LARGE(E9:N9,5))</f>
        <v>61</v>
      </c>
      <c r="P9" s="3"/>
    </row>
    <row r="10" spans="1:16" ht="15">
      <c r="A10" s="9"/>
      <c r="B10" s="3" t="s">
        <v>18</v>
      </c>
      <c r="C10" s="11">
        <v>13.600000000000001</v>
      </c>
      <c r="D10" s="11">
        <f>IF(N10&gt;=N$97,C10-(N10-N$97)*C10*0.05,(IF((IF(C10=14,14,(IF(N$97-1=N10,C10+0.2,IF((N$97-6)&lt;=N10,(C10+0.1*(N$97-N10)),IF((N$97-7)&gt;=N10,C10+2,0))))))&gt;14,14,(IF(C10=14,14,(IF(N$97-1=N10,C10+0.2,IF((N$97-9)&lt;=N10,(C10+0.1*(N$97-N10)),IF((N$97-9)&gt;=N9,C10+1,0)))))))))</f>
        <v>12.920000000000002</v>
      </c>
      <c r="E10" s="12">
        <v>15</v>
      </c>
      <c r="F10" s="12">
        <v>0</v>
      </c>
      <c r="G10" s="12">
        <v>0</v>
      </c>
      <c r="H10" s="12">
        <v>16</v>
      </c>
      <c r="I10" s="12">
        <v>0</v>
      </c>
      <c r="J10" s="12">
        <v>0</v>
      </c>
      <c r="K10" s="12">
        <v>12</v>
      </c>
      <c r="L10" s="12">
        <v>0</v>
      </c>
      <c r="M10" s="12">
        <v>0</v>
      </c>
      <c r="N10" s="12">
        <v>16</v>
      </c>
      <c r="O10" s="13">
        <f>SUM(LARGE(E10:N10,1),LARGE(E10:N10,2),LARGE(E10:N10,3),LARGE(E10:N10,4),LARGE(E10:N10,5))</f>
        <v>59</v>
      </c>
      <c r="P10" s="3" t="s">
        <v>16</v>
      </c>
    </row>
    <row r="11" spans="1:16" ht="15">
      <c r="A11" s="9"/>
      <c r="B11" s="3" t="s">
        <v>22</v>
      </c>
      <c r="C11" s="10">
        <v>9.9</v>
      </c>
      <c r="D11" s="11">
        <f>IF(N11&gt;=N$97,C11-(N11-N$97)*C11*0.05,(IF((IF(C11=14,14,(IF(N$97-1=N11,C11+0.2,IF((N$97-6)&lt;=N11,(C11+0.1*(N$97-N11)),IF((N$97-7)&gt;=N11,C11+2,0))))))&gt;14,14,(IF(C11=14,14,(IF(N$97-1=N11,C11+0.2,IF((N$97-9)&lt;=N11,(C11+0.1*(N$97-N11)),IF((N$97-9)&gt;=N10,C11+1,0)))))))))</f>
        <v>9.405000000000001</v>
      </c>
      <c r="E11" s="12">
        <v>14</v>
      </c>
      <c r="F11" s="12">
        <v>12</v>
      </c>
      <c r="G11" s="12">
        <v>0</v>
      </c>
      <c r="H11" s="12">
        <v>16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16</v>
      </c>
      <c r="O11" s="13">
        <f>SUM(LARGE(E11:N11,1),LARGE(E11:N11,2),LARGE(E11:N11,3),LARGE(E11:N11,4),LARGE(E11:N11,5))</f>
        <v>58</v>
      </c>
      <c r="P11" s="3"/>
    </row>
    <row r="12" spans="1:16" ht="15">
      <c r="A12" s="9"/>
      <c r="B12" s="3" t="s">
        <v>20</v>
      </c>
      <c r="C12" s="11">
        <v>1.6</v>
      </c>
      <c r="D12" s="11">
        <f>IF(N12&gt;=N$97,C12-(N12-N$97)*C12*0.05,(IF((IF(C12=14,14,(IF(N$97-1=N12,C12+0.2,IF((N$97-6)&lt;=N12,(C12+0.1*(N$97-N12)),IF((N$97-7)&gt;=N12,C12+2,0))))))&gt;14,14,(IF(C12=14,14,(IF(N$97-1=N12,C12+0.2,IF((N$97-9)&lt;=N12,(C12+0.1*(N$97-N12)),IF((N$97-9)&gt;=N11,C12+1,0)))))))))</f>
        <v>1.6</v>
      </c>
      <c r="E12" s="12">
        <v>14</v>
      </c>
      <c r="F12" s="12">
        <v>14</v>
      </c>
      <c r="G12" s="12">
        <v>12</v>
      </c>
      <c r="H12" s="12">
        <v>12</v>
      </c>
      <c r="I12" s="12">
        <v>18</v>
      </c>
      <c r="J12" s="12">
        <v>14</v>
      </c>
      <c r="K12" s="12">
        <v>15</v>
      </c>
      <c r="L12" s="12">
        <v>17</v>
      </c>
      <c r="M12" s="12">
        <v>0</v>
      </c>
      <c r="N12" s="12">
        <v>15</v>
      </c>
      <c r="O12" s="13">
        <f>SUM(LARGE(E12:N12,1),LARGE(E12:N12,2),LARGE(E12:N12,3),LARGE(E12:N12,4),LARGE(E12:N12,5))</f>
        <v>79</v>
      </c>
      <c r="P12" s="3"/>
    </row>
    <row r="13" spans="1:16" ht="15">
      <c r="A13" s="9"/>
      <c r="B13" s="3" t="s">
        <v>48</v>
      </c>
      <c r="C13" s="11">
        <v>6.4</v>
      </c>
      <c r="D13" s="11">
        <f>IF(N13&gt;=N$97,C13-(N13-N$97)*C13*0.05,(IF((IF(C13=14,14,(IF(N$97-1=N13,C13+0.2,IF((N$97-6)&lt;=N13,(C13+0.1*(N$97-N13)),IF((N$97-7)&gt;=N13,C13+2,0))))))&gt;14,14,(IF(C13=14,14,(IF(N$97-1=N13,C13+0.2,IF((N$97-9)&lt;=N13,(C13+0.1*(N$97-N13)),IF((N$97-9)&gt;=N12,C13+1,0)))))))))</f>
        <v>6.4</v>
      </c>
      <c r="E13" s="12">
        <v>4</v>
      </c>
      <c r="F13" s="12">
        <v>13</v>
      </c>
      <c r="G13" s="12">
        <v>10</v>
      </c>
      <c r="H13" s="12">
        <v>17</v>
      </c>
      <c r="I13" s="12">
        <v>13</v>
      </c>
      <c r="J13" s="12">
        <v>14</v>
      </c>
      <c r="K13" s="12">
        <v>10</v>
      </c>
      <c r="L13" s="12">
        <v>0</v>
      </c>
      <c r="M13" s="12">
        <v>12</v>
      </c>
      <c r="N13" s="12">
        <v>15</v>
      </c>
      <c r="O13" s="13">
        <f>SUM(LARGE(E13:N13,1),LARGE(E13:N13,2),LARGE(E13:N13,3),LARGE(E13:N13,4),LARGE(E13:N13,5))</f>
        <v>72</v>
      </c>
      <c r="P13" s="3"/>
    </row>
    <row r="14" spans="1:16" ht="15">
      <c r="A14" s="9"/>
      <c r="B14" s="3" t="s">
        <v>40</v>
      </c>
      <c r="C14" s="10">
        <v>14</v>
      </c>
      <c r="D14" s="11">
        <f>IF(N14&gt;=N$97,C14-(N14-N$97)*C14*0.05,(IF((IF(C14=14,14,(IF(N$97-1=N14,C14+0.2,IF((N$97-6)&lt;=N14,(C14+0.1*(N$97-N14)),IF((N$97-7)&gt;=N14,C14+2,0))))))&gt;14,14,(IF(C14=14,14,(IF(N$97-1=N14,C14+0.2,IF((N$97-9)&lt;=N14,(C14+0.1*(N$97-N14)),IF((N$97-9)&gt;=N13,C14+1,0)))))))))</f>
        <v>14</v>
      </c>
      <c r="E14" s="12">
        <v>10</v>
      </c>
      <c r="F14" s="12">
        <v>6</v>
      </c>
      <c r="G14" s="12">
        <v>12</v>
      </c>
      <c r="H14" s="12">
        <v>9</v>
      </c>
      <c r="I14" s="12">
        <v>8</v>
      </c>
      <c r="J14" s="12">
        <v>7</v>
      </c>
      <c r="K14" s="12">
        <v>11</v>
      </c>
      <c r="L14" s="12">
        <v>12</v>
      </c>
      <c r="M14" s="12">
        <v>11</v>
      </c>
      <c r="N14" s="12">
        <v>15</v>
      </c>
      <c r="O14" s="13">
        <f>SUM(LARGE(E14:N14,1),LARGE(E14:N14,2),LARGE(E14:N14,3),LARGE(E14:N14,4),LARGE(E14:N14,5))</f>
        <v>61</v>
      </c>
      <c r="P14" s="3" t="s">
        <v>16</v>
      </c>
    </row>
    <row r="15" spans="1:16" ht="15">
      <c r="A15" s="9"/>
      <c r="B15" s="3" t="s">
        <v>45</v>
      </c>
      <c r="C15" s="10">
        <v>14</v>
      </c>
      <c r="D15" s="11">
        <f>IF(N15&gt;=N$97,C15-(N15-N$97)*C15*0.05,(IF((IF(C15=14,14,(IF(N$97-1=N15,C15+0.2,IF((N$97-6)&lt;=N15,(C15+0.1*(N$97-N15)),IF((N$97-7)&gt;=N15,C15+2,0))))))&gt;14,14,(IF(C15=14,14,(IF(N$97-1=N15,C15+0.2,IF((N$97-9)&lt;=N15,(C15+0.1*(N$97-N15)),IF((N$97-9)&gt;=N14,C15+1,0)))))))))</f>
        <v>14</v>
      </c>
      <c r="E15" s="12">
        <v>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16</v>
      </c>
      <c r="L15" s="12">
        <v>11</v>
      </c>
      <c r="M15" s="12">
        <v>7</v>
      </c>
      <c r="N15" s="12">
        <v>15</v>
      </c>
      <c r="O15" s="13">
        <f>SUM(LARGE(E15:N15,1),LARGE(E15:N15,2),LARGE(E15:N15,3),LARGE(E15:N15,4),LARGE(E15:N15,5))</f>
        <v>58</v>
      </c>
      <c r="P15" s="3" t="s">
        <v>16</v>
      </c>
    </row>
    <row r="16" spans="1:16" ht="15">
      <c r="A16" s="9"/>
      <c r="B16" s="3" t="s">
        <v>86</v>
      </c>
      <c r="C16" s="10">
        <v>4</v>
      </c>
      <c r="D16" s="11">
        <f>IF(N16&gt;=N$97,C16-(N16-N$97)*C16*0.05,(IF((IF(C16=14,14,(IF(N$97-1=N16,C16+0.2,IF((N$97-6)&lt;=N16,(C16+0.1*(N$97-N16)),IF((N$97-7)&gt;=N16,C16+2,0))))))&gt;14,14,(IF(C16=14,14,(IF(N$97-1=N16,C16+0.2,IF((N$97-9)&lt;=N16,(C16+0.1*(N$97-N16)),IF((N$97-9)&gt;=N15,C16+1,0)))))))))</f>
        <v>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19</v>
      </c>
      <c r="M16" s="12">
        <v>0</v>
      </c>
      <c r="N16" s="12">
        <v>15</v>
      </c>
      <c r="O16" s="13">
        <f>SUM(LARGE(E16:N16,1),LARGE(E16:N16,2),LARGE(E16:N16,3),LARGE(E16:N16,4),LARGE(E16:N16,5))</f>
        <v>34</v>
      </c>
      <c r="P16" s="3" t="s">
        <v>16</v>
      </c>
    </row>
    <row r="17" spans="1:16" ht="15">
      <c r="A17" s="9"/>
      <c r="B17" s="3" t="s">
        <v>65</v>
      </c>
      <c r="C17" s="10">
        <v>9.1</v>
      </c>
      <c r="D17" s="11">
        <f>IF(N17&gt;=N$97,C17-(N17-N$97)*C17*0.05,(IF((IF(C17=14,14,(IF(N$97-1=N17,C17+0.2,IF((N$97-6)&lt;=N17,(C17+0.1*(N$97-N17)),IF((N$97-7)&gt;=N17,C17+2,0))))))&gt;14,14,(IF(C17=14,14,(IF(N$97-1=N17,C17+0.2,IF((N$97-9)&lt;=N17,(C17+0.1*(N$97-N17)),IF((N$97-9)&gt;=N16,C17+1,0)))))))))</f>
        <v>9.299999999999999</v>
      </c>
      <c r="E17" s="12">
        <v>0</v>
      </c>
      <c r="F17" s="12">
        <v>14</v>
      </c>
      <c r="G17" s="12">
        <v>13</v>
      </c>
      <c r="H17" s="12">
        <v>20</v>
      </c>
      <c r="I17" s="12">
        <v>0</v>
      </c>
      <c r="J17" s="12">
        <v>12</v>
      </c>
      <c r="K17" s="12">
        <v>14</v>
      </c>
      <c r="L17" s="12">
        <v>0</v>
      </c>
      <c r="M17" s="12">
        <v>9</v>
      </c>
      <c r="N17" s="12">
        <v>14</v>
      </c>
      <c r="O17" s="13">
        <f>SUM(LARGE(E17:N17,1),LARGE(E17:N17,2),LARGE(E17:N17,3),LARGE(E17:N17,4),LARGE(E17:N17,5))</f>
        <v>75</v>
      </c>
      <c r="P17" s="3"/>
    </row>
    <row r="18" spans="1:16" ht="15">
      <c r="A18" s="9"/>
      <c r="B18" s="3" t="s">
        <v>36</v>
      </c>
      <c r="C18" s="11">
        <v>8.3</v>
      </c>
      <c r="D18" s="11">
        <f>IF(N18&gt;=N$97,C18-(N18-N$97)*C18*0.05,(IF((IF(C18=14,14,(IF(N$97-1=N18,C18+0.2,IF((N$97-6)&lt;=N18,(C18+0.1*(N$97-N18)),IF((N$97-7)&gt;=N18,C18+2,0))))))&gt;14,14,(IF(C18=14,14,(IF(N$97-1=N18,C18+0.2,IF((N$97-9)&lt;=N18,(C18+0.1*(N$97-N18)),IF((N$97-9)&gt;=N17,C18+1,0)))))))))</f>
        <v>8.5</v>
      </c>
      <c r="E18" s="12">
        <v>10</v>
      </c>
      <c r="F18" s="12">
        <v>11</v>
      </c>
      <c r="G18" s="12">
        <v>0</v>
      </c>
      <c r="H18" s="12">
        <v>19</v>
      </c>
      <c r="I18" s="12">
        <v>0</v>
      </c>
      <c r="J18" s="12">
        <v>13</v>
      </c>
      <c r="K18" s="12">
        <v>10</v>
      </c>
      <c r="L18" s="12">
        <v>0</v>
      </c>
      <c r="M18" s="12">
        <v>0</v>
      </c>
      <c r="N18" s="12">
        <v>14</v>
      </c>
      <c r="O18" s="13">
        <f>SUM(LARGE(E18:N18,1),LARGE(E18:N18,2),LARGE(E18:N18,3),LARGE(E18:N18,4),LARGE(E18:N18,5))</f>
        <v>67</v>
      </c>
      <c r="P18" s="3"/>
    </row>
    <row r="19" spans="1:16" ht="15">
      <c r="A19" s="9"/>
      <c r="B19" s="3" t="s">
        <v>38</v>
      </c>
      <c r="C19" s="11">
        <v>4.6</v>
      </c>
      <c r="D19" s="11">
        <f>IF(N19&gt;=N$97,C19-(N19-N$97)*C19*0.05,(IF((IF(C19=14,14,(IF(N$97-1=N19,C19+0.2,IF((N$97-6)&lt;=N19,(C19+0.1*(N$97-N19)),IF((N$97-7)&gt;=N19,C19+2,0))))))&gt;14,14,(IF(C19=14,14,(IF(N$97-1=N19,C19+0.2,IF((N$97-9)&lt;=N19,(C19+0.1*(N$97-N19)),IF((N$97-9)&gt;=N18,C19+1,0)))))))))</f>
        <v>4.8</v>
      </c>
      <c r="E19" s="12">
        <v>10</v>
      </c>
      <c r="F19" s="12">
        <v>17</v>
      </c>
      <c r="G19" s="12">
        <v>12</v>
      </c>
      <c r="H19" s="12">
        <v>10</v>
      </c>
      <c r="I19" s="12">
        <v>12</v>
      </c>
      <c r="J19" s="12">
        <v>12</v>
      </c>
      <c r="K19" s="12">
        <v>0</v>
      </c>
      <c r="L19" s="12">
        <v>0</v>
      </c>
      <c r="M19" s="12">
        <v>10</v>
      </c>
      <c r="N19" s="12">
        <v>14</v>
      </c>
      <c r="O19" s="13">
        <f>SUM(LARGE(E19:N19,1),LARGE(E19:N19,2),LARGE(E19:N19,3),LARGE(E19:N19,4),LARGE(E19:N19,5))</f>
        <v>67</v>
      </c>
      <c r="P19" s="3"/>
    </row>
    <row r="20" spans="1:16" ht="15">
      <c r="A20" s="9"/>
      <c r="B20" s="3" t="s">
        <v>67</v>
      </c>
      <c r="C20" s="11">
        <v>6.7</v>
      </c>
      <c r="D20" s="11">
        <f>IF(N20&gt;=N$97,C20-(N20-N$97)*C20*0.05,(IF((IF(C20=14,14,(IF(N$97-1=N20,C20+0.2,IF((N$97-6)&lt;=N20,(C20+0.1*(N$97-N20)),IF((N$97-7)&gt;=N20,C20+2,0))))))&gt;14,14,(IF(C20=14,14,(IF(N$97-1=N20,C20+0.2,IF((N$97-9)&lt;=N20,(C20+0.1*(N$97-N20)),IF((N$97-9)&gt;=N19,C20+1,0)))))))))</f>
        <v>6.9</v>
      </c>
      <c r="E20" s="12">
        <v>0</v>
      </c>
      <c r="F20" s="12">
        <v>12</v>
      </c>
      <c r="G20" s="12">
        <v>0</v>
      </c>
      <c r="H20" s="12">
        <v>0</v>
      </c>
      <c r="I20" s="12">
        <v>13</v>
      </c>
      <c r="J20" s="12">
        <v>17</v>
      </c>
      <c r="K20" s="12">
        <v>10</v>
      </c>
      <c r="L20" s="12">
        <v>0</v>
      </c>
      <c r="M20" s="12">
        <v>0</v>
      </c>
      <c r="N20" s="12">
        <v>14</v>
      </c>
      <c r="O20" s="13">
        <f>SUM(LARGE(E20:N20,1),LARGE(E20:N20,2),LARGE(E20:N20,3),LARGE(E20:N20,4),LARGE(E20:N20,5))</f>
        <v>66</v>
      </c>
      <c r="P20" s="3"/>
    </row>
    <row r="21" spans="1:16" ht="15">
      <c r="A21" s="9"/>
      <c r="B21" s="3" t="s">
        <v>66</v>
      </c>
      <c r="C21" s="11">
        <v>7.500000000000001</v>
      </c>
      <c r="D21" s="11">
        <f>IF(N21&gt;=N$97,C21-(N21-N$97)*C21*0.05,(IF((IF(C21=14,14,(IF(N$97-1=N21,C21+0.2,IF((N$97-6)&lt;=N21,(C21+0.1*(N$97-N21)),IF((N$97-7)&gt;=N21,C21+2,0))))))&gt;14,14,(IF(C21=14,14,(IF(N$97-1=N21,C21+0.2,IF((N$97-9)&lt;=N21,(C21+0.1*(N$97-N21)),IF((N$97-9)&gt;=N20,C21+1,0)))))))))</f>
        <v>7.700000000000001</v>
      </c>
      <c r="E21" s="12">
        <v>0</v>
      </c>
      <c r="F21" s="12">
        <v>0</v>
      </c>
      <c r="G21" s="12">
        <v>10</v>
      </c>
      <c r="H21" s="12">
        <v>11</v>
      </c>
      <c r="I21" s="12">
        <v>15</v>
      </c>
      <c r="J21" s="12">
        <v>15</v>
      </c>
      <c r="K21" s="12">
        <v>21</v>
      </c>
      <c r="L21" s="12">
        <v>12</v>
      </c>
      <c r="M21" s="12">
        <v>12</v>
      </c>
      <c r="N21" s="12">
        <v>13</v>
      </c>
      <c r="O21" s="13">
        <f>SUM(LARGE(E21:N21,1),LARGE(E21:N21,2),LARGE(E21:N21,3),LARGE(E21:N21,4),LARGE(E21:N21,5))</f>
        <v>76</v>
      </c>
      <c r="P21" s="3" t="s">
        <v>16</v>
      </c>
    </row>
    <row r="22" spans="1:16" ht="15">
      <c r="A22" s="9"/>
      <c r="B22" s="3" t="s">
        <v>12</v>
      </c>
      <c r="C22" s="10">
        <v>5.7</v>
      </c>
      <c r="D22" s="11">
        <f>IF(N22&gt;=N$97,C22-(N22-N$97)*C22*0.05,(IF((IF(C22=14,14,(IF(N$97-1=N22,C22+0.2,IF((N$97-6)&lt;=N22,(C22+0.1*(N$97-N22)),IF((N$97-7)&gt;=N22,C22+2,0))))))&gt;14,14,(IF(C22=14,14,(IF(N$97-1=N22,C22+0.2,IF((N$97-9)&lt;=N22,(C22+0.1*(N$97-N22)),IF((N$97-9)&gt;=N21,C22+1,0)))))))))</f>
        <v>5.9</v>
      </c>
      <c r="E22" s="12">
        <v>20</v>
      </c>
      <c r="F22" s="12">
        <v>0</v>
      </c>
      <c r="G22" s="12">
        <v>14</v>
      </c>
      <c r="H22" s="12">
        <v>0</v>
      </c>
      <c r="I22" s="12">
        <v>0</v>
      </c>
      <c r="J22" s="12">
        <v>0</v>
      </c>
      <c r="K22" s="12">
        <v>14</v>
      </c>
      <c r="L22" s="12">
        <v>8</v>
      </c>
      <c r="M22" s="12">
        <v>11</v>
      </c>
      <c r="N22" s="12">
        <v>13</v>
      </c>
      <c r="O22" s="13">
        <f>SUM(LARGE(E22:N22,1),LARGE(E22:N22,2),LARGE(E22:N22,3),LARGE(E22:N22,4),LARGE(E22:N22,5))</f>
        <v>72</v>
      </c>
      <c r="P22" s="3" t="s">
        <v>16</v>
      </c>
    </row>
    <row r="23" spans="1:16" ht="15">
      <c r="A23" s="9"/>
      <c r="B23" s="3" t="s">
        <v>39</v>
      </c>
      <c r="C23" s="11">
        <v>4.62</v>
      </c>
      <c r="D23" s="11">
        <f>IF(N23&gt;=N$97,C23-(N23-N$97)*C23*0.05,(IF((IF(C23=14,14,(IF(N$97-1=N23,C23+0.2,IF((N$97-6)&lt;=N23,(C23+0.1*(N$97-N23)),IF((N$97-7)&gt;=N23,C23+2,0))))))&gt;14,14,(IF(C23=14,14,(IF(N$97-1=N23,C23+0.2,IF((N$97-9)&lt;=N23,(C23+0.1*(N$97-N23)),IF((N$97-9)&gt;=N22,C23+1,0)))))))))</f>
        <v>4.82</v>
      </c>
      <c r="E23" s="12">
        <v>10</v>
      </c>
      <c r="F23" s="12">
        <v>13</v>
      </c>
      <c r="G23" s="12">
        <v>0</v>
      </c>
      <c r="H23" s="12">
        <v>13</v>
      </c>
      <c r="I23" s="12">
        <v>0</v>
      </c>
      <c r="J23" s="12">
        <v>10</v>
      </c>
      <c r="K23" s="12">
        <v>0</v>
      </c>
      <c r="L23" s="12">
        <v>22</v>
      </c>
      <c r="M23" s="12">
        <v>0</v>
      </c>
      <c r="N23" s="12">
        <v>13</v>
      </c>
      <c r="O23" s="13">
        <f>SUM(LARGE(E23:N23,1),LARGE(E23:N23,2),LARGE(E23:N23,3),LARGE(E23:N23,4),LARGE(E23:N23,5))</f>
        <v>71</v>
      </c>
      <c r="P23" s="3"/>
    </row>
    <row r="24" spans="1:15" ht="15">
      <c r="A24" s="9"/>
      <c r="B24" s="3" t="s">
        <v>52</v>
      </c>
      <c r="C24" s="11">
        <v>7.2</v>
      </c>
      <c r="D24" s="11">
        <f>IF(N24&gt;=N$97,C24-(N24-N$97)*C24*0.05,(IF((IF(C24=14,14,(IF(N$97-1=N24,C24+0.2,IF((N$97-6)&lt;=N24,(C24+0.1*(N$97-N24)),IF((N$97-7)&gt;=N24,C24+2,0))))))&gt;14,14,(IF(C24=14,14,(IF(N$97-1=N24,C24+0.2,IF((N$97-9)&lt;=N24,(C24+0.1*(N$97-N24)),IF((N$97-9)&gt;=N23,C24+1,0)))))))))</f>
        <v>7.4</v>
      </c>
      <c r="E24" s="12">
        <v>0</v>
      </c>
      <c r="F24" s="12">
        <v>0</v>
      </c>
      <c r="G24" s="12">
        <v>13</v>
      </c>
      <c r="H24" s="12">
        <v>7</v>
      </c>
      <c r="I24" s="12">
        <v>0</v>
      </c>
      <c r="J24" s="12">
        <v>0</v>
      </c>
      <c r="K24" s="12">
        <v>8</v>
      </c>
      <c r="L24" s="12">
        <v>18</v>
      </c>
      <c r="M24" s="12">
        <v>0</v>
      </c>
      <c r="N24" s="12">
        <v>13</v>
      </c>
      <c r="O24" s="13">
        <f>SUM(LARGE(E24:N24,1),LARGE(E24:N24,2),LARGE(E24:N24,3),LARGE(E24:N24,4),LARGE(E24:N24,5))</f>
        <v>59</v>
      </c>
    </row>
    <row r="25" spans="1:16" ht="15">
      <c r="A25" s="9"/>
      <c r="B25" s="3" t="s">
        <v>44</v>
      </c>
      <c r="C25" s="10">
        <v>13.6</v>
      </c>
      <c r="D25" s="11">
        <f>IF(N25&gt;=N$97,C25-(N25-N$97)*C25*0.05,(IF((IF(C25=14,14,(IF(N$97-1=N25,C25+0.2,IF((N$97-6)&lt;=N25,(C25+0.1*(N$97-N25)),IF((N$97-7)&gt;=N25,C25+2,0))))))&gt;14,14,(IF(C25=14,14,(IF(N$97-1=N25,C25+0.2,IF((N$97-9)&lt;=N25,(C25+0.1*(N$97-N25)),IF((N$97-9)&gt;=N24,C25+1,0)))))))))</f>
        <v>13.799999999999999</v>
      </c>
      <c r="E25" s="12">
        <v>9</v>
      </c>
      <c r="F25" s="12">
        <v>7</v>
      </c>
      <c r="G25" s="12">
        <v>11</v>
      </c>
      <c r="H25" s="12">
        <v>12</v>
      </c>
      <c r="I25" s="12">
        <v>0</v>
      </c>
      <c r="J25" s="12">
        <v>10</v>
      </c>
      <c r="K25" s="12">
        <v>8</v>
      </c>
      <c r="L25" s="12">
        <v>0</v>
      </c>
      <c r="M25" s="12">
        <v>8</v>
      </c>
      <c r="N25" s="12">
        <v>13</v>
      </c>
      <c r="O25" s="13">
        <f>SUM(LARGE(E25:N25,1),LARGE(E25:N25,2),LARGE(E25:N25,3),LARGE(E25:N25,4),LARGE(E25:N25,5))</f>
        <v>55</v>
      </c>
      <c r="P25" s="3" t="s">
        <v>16</v>
      </c>
    </row>
    <row r="26" spans="1:16" ht="15">
      <c r="A26" s="9"/>
      <c r="B26" s="3" t="s">
        <v>32</v>
      </c>
      <c r="C26" s="10">
        <v>9</v>
      </c>
      <c r="D26" s="11">
        <f>IF(N26&gt;=N$97,C26-(N26-N$97)*C26*0.05,(IF((IF(C26=14,14,(IF(N$97-1=N26,C26+0.2,IF((N$97-6)&lt;=N26,(C26+0.1*(N$97-N26)),IF((N$97-7)&gt;=N26,C26+2,0))))))&gt;14,14,(IF(C26=14,14,(IF(N$97-1=N26,C26+0.2,IF((N$97-9)&lt;=N26,(C26+0.1*(N$97-N26)),IF((N$97-9)&gt;=N25,C26+1,0)))))))))</f>
        <v>9.3</v>
      </c>
      <c r="E26" s="12">
        <v>11</v>
      </c>
      <c r="F26" s="12">
        <v>12</v>
      </c>
      <c r="G26" s="12">
        <v>0</v>
      </c>
      <c r="H26" s="12">
        <v>0</v>
      </c>
      <c r="I26" s="12">
        <v>17</v>
      </c>
      <c r="J26" s="12">
        <v>15</v>
      </c>
      <c r="K26" s="12">
        <v>14</v>
      </c>
      <c r="L26" s="12">
        <v>16</v>
      </c>
      <c r="M26" s="12">
        <v>0</v>
      </c>
      <c r="N26" s="12">
        <v>12</v>
      </c>
      <c r="O26" s="13">
        <f>SUM(LARGE(E26:N26,1),LARGE(E26:N26,2),LARGE(E26:N26,3),LARGE(E26:N26,4),LARGE(E26:N26,5))</f>
        <v>74</v>
      </c>
      <c r="P26" s="3"/>
    </row>
    <row r="27" spans="1:16" ht="15">
      <c r="A27" s="9"/>
      <c r="B27" s="3" t="s">
        <v>41</v>
      </c>
      <c r="C27" s="11">
        <v>5.3</v>
      </c>
      <c r="D27" s="11">
        <f>IF(N27&gt;=N$97,C27-(N27-N$97)*C27*0.05,(IF((IF(C27=14,14,(IF(N$97-1=N27,C27+0.2,IF((N$97-6)&lt;=N27,(C27+0.1*(N$97-N27)),IF((N$97-7)&gt;=N27,C27+2,0))))))&gt;14,14,(IF(C27=14,14,(IF(N$97-1=N27,C27+0.2,IF((N$97-9)&lt;=N27,(C27+0.1*(N$97-N27)),IF((N$97-9)&gt;=N26,C27+1,0)))))))))</f>
        <v>5.6</v>
      </c>
      <c r="E27" s="12">
        <v>9</v>
      </c>
      <c r="F27" s="12">
        <v>8</v>
      </c>
      <c r="G27" s="12">
        <v>19</v>
      </c>
      <c r="H27" s="12">
        <v>12</v>
      </c>
      <c r="I27" s="12">
        <v>13</v>
      </c>
      <c r="J27" s="12">
        <v>15</v>
      </c>
      <c r="K27" s="12">
        <v>12</v>
      </c>
      <c r="L27" s="12">
        <v>0</v>
      </c>
      <c r="M27" s="12">
        <v>9</v>
      </c>
      <c r="N27" s="12">
        <v>12</v>
      </c>
      <c r="O27" s="13">
        <f>SUM(LARGE(E27:N27,1),LARGE(E27:N27,2),LARGE(E27:N27,3),LARGE(E27:N27,4),LARGE(E27:N27,5))</f>
        <v>71</v>
      </c>
      <c r="P27" s="3" t="s">
        <v>16</v>
      </c>
    </row>
    <row r="28" spans="1:16" ht="15">
      <c r="A28" s="9"/>
      <c r="B28" s="3" t="s">
        <v>17</v>
      </c>
      <c r="C28" s="11">
        <v>8</v>
      </c>
      <c r="D28" s="11">
        <f>IF(N28&gt;=N$97,C28-(N28-N$97)*C28*0.05,(IF((IF(C28=14,14,(IF(N$97-1=N28,C28+0.2,IF((N$97-6)&lt;=N28,(C28+0.1*(N$97-N28)),IF((N$97-7)&gt;=N28,C28+2,0))))))&gt;14,14,(IF(C28=14,14,(IF(N$97-1=N28,C28+0.2,IF((N$97-9)&lt;=N28,(C28+0.1*(N$97-N28)),IF((N$97-9)&gt;=N27,C28+1,0)))))))))</f>
        <v>8.3</v>
      </c>
      <c r="E28" s="12">
        <v>16</v>
      </c>
      <c r="F28" s="12">
        <v>12</v>
      </c>
      <c r="G28" s="12">
        <v>10</v>
      </c>
      <c r="H28" s="12">
        <v>0</v>
      </c>
      <c r="I28" s="12">
        <v>0</v>
      </c>
      <c r="J28" s="12">
        <v>0</v>
      </c>
      <c r="K28" s="12">
        <v>14</v>
      </c>
      <c r="L28" s="12">
        <v>0</v>
      </c>
      <c r="M28" s="12">
        <v>11</v>
      </c>
      <c r="N28" s="12">
        <v>12</v>
      </c>
      <c r="O28" s="13">
        <f>SUM(LARGE(E28:N28,1),LARGE(E28:N28,2),LARGE(E28:N28,3),LARGE(E28:N28,4),LARGE(E28:N28,5))</f>
        <v>65</v>
      </c>
      <c r="P28" s="3"/>
    </row>
    <row r="29" spans="1:16" ht="15">
      <c r="A29" s="9"/>
      <c r="B29" s="3" t="s">
        <v>13</v>
      </c>
      <c r="C29" s="10">
        <v>14</v>
      </c>
      <c r="D29" s="11">
        <f>IF(N29&gt;=N$97,C29-(N29-N$97)*C29*0.05,(IF((IF(C29=14,14,(IF(N$97-1=N29,C29+0.2,IF((N$97-6)&lt;=N29,(C29+0.1*(N$97-N29)),IF((N$97-7)&gt;=N29,C29+2,0))))))&gt;14,14,(IF(C29=14,14,(IF(N$97-1=N29,C29+0.2,IF((N$97-9)&lt;=N29,(C29+0.1*(N$97-N29)),IF((N$97-9)&gt;=N28,C29+1,0)))))))))</f>
        <v>14</v>
      </c>
      <c r="E29" s="12">
        <v>17</v>
      </c>
      <c r="F29" s="12">
        <v>5</v>
      </c>
      <c r="G29" s="12">
        <v>4</v>
      </c>
      <c r="H29" s="12">
        <v>12</v>
      </c>
      <c r="I29" s="12">
        <v>0</v>
      </c>
      <c r="J29" s="12">
        <v>0</v>
      </c>
      <c r="K29" s="12">
        <v>0</v>
      </c>
      <c r="L29" s="12">
        <v>0</v>
      </c>
      <c r="M29" s="12">
        <v>12</v>
      </c>
      <c r="N29" s="12">
        <v>12</v>
      </c>
      <c r="O29" s="13">
        <f>SUM(LARGE(E29:N29,1),LARGE(E29:N29,2),LARGE(E29:N29,3),LARGE(E29:N29,4),LARGE(E29:N29,5))</f>
        <v>58</v>
      </c>
      <c r="P29" s="3"/>
    </row>
    <row r="30" spans="1:16" ht="15">
      <c r="A30" s="9"/>
      <c r="B30" s="3" t="s">
        <v>71</v>
      </c>
      <c r="C30" s="11">
        <v>11.600000000000001</v>
      </c>
      <c r="D30" s="11">
        <f>IF(N30&gt;=N$97,C30-(N30-N$97)*C30*0.05,(IF((IF(C30=14,14,(IF(N$97-1=N30,C30+0.2,IF((N$97-6)&lt;=N30,(C30+0.1*(N$97-N30)),IF((N$97-7)&gt;=N30,C30+2,0))))))&gt;14,14,(IF(C30=14,14,(IF(N$97-1=N30,C30+0.2,IF((N$97-9)&lt;=N30,(C30+0.1*(N$97-N30)),IF((N$97-9)&gt;=N29,C30+1,0)))))))))</f>
        <v>11.900000000000002</v>
      </c>
      <c r="E30" s="12">
        <v>0</v>
      </c>
      <c r="F30" s="12">
        <v>9</v>
      </c>
      <c r="G30" s="12">
        <v>16</v>
      </c>
      <c r="H30" s="12">
        <v>0</v>
      </c>
      <c r="I30" s="12">
        <v>0</v>
      </c>
      <c r="J30" s="12">
        <v>0</v>
      </c>
      <c r="K30" s="12">
        <v>12</v>
      </c>
      <c r="L30" s="12">
        <v>0</v>
      </c>
      <c r="M30" s="12">
        <v>0</v>
      </c>
      <c r="N30" s="12">
        <v>12</v>
      </c>
      <c r="O30" s="13">
        <f>SUM(LARGE(E30:N30,1),LARGE(E30:N30,2),LARGE(E30:N30,3),LARGE(E30:N30,4),LARGE(E30:N30,5))</f>
        <v>49</v>
      </c>
      <c r="P30" s="3" t="s">
        <v>16</v>
      </c>
    </row>
    <row r="31" spans="1:16" ht="15">
      <c r="A31" s="9"/>
      <c r="B31" s="3" t="s">
        <v>21</v>
      </c>
      <c r="C31" s="11">
        <v>1.4</v>
      </c>
      <c r="D31" s="11">
        <v>1.7</v>
      </c>
      <c r="E31" s="12">
        <v>14</v>
      </c>
      <c r="F31" s="12">
        <v>16</v>
      </c>
      <c r="G31" s="12">
        <v>11</v>
      </c>
      <c r="H31" s="12">
        <v>17</v>
      </c>
      <c r="I31" s="12">
        <v>10</v>
      </c>
      <c r="J31" s="12">
        <v>0</v>
      </c>
      <c r="K31" s="12">
        <v>14</v>
      </c>
      <c r="L31" s="12">
        <v>19</v>
      </c>
      <c r="M31" s="12">
        <v>12</v>
      </c>
      <c r="N31" s="12">
        <v>10</v>
      </c>
      <c r="O31" s="13">
        <f>SUM(LARGE(E31:N31,1),LARGE(E31:N31,2),LARGE(E31:N31,3),LARGE(E31:N31,4),LARGE(E31:N31,5))</f>
        <v>80</v>
      </c>
      <c r="P31" s="3"/>
    </row>
    <row r="32" spans="1:16" ht="15">
      <c r="A32" s="9"/>
      <c r="B32" s="3" t="s">
        <v>34</v>
      </c>
      <c r="C32" s="10">
        <v>3.7</v>
      </c>
      <c r="D32" s="11">
        <v>4</v>
      </c>
      <c r="E32" s="12">
        <v>11</v>
      </c>
      <c r="F32" s="12">
        <v>0</v>
      </c>
      <c r="G32" s="12">
        <v>10</v>
      </c>
      <c r="H32" s="12">
        <v>0</v>
      </c>
      <c r="I32" s="12">
        <v>0</v>
      </c>
      <c r="J32" s="12">
        <v>0</v>
      </c>
      <c r="K32" s="12">
        <v>22</v>
      </c>
      <c r="L32" s="12">
        <v>21</v>
      </c>
      <c r="M32" s="12">
        <v>11</v>
      </c>
      <c r="N32" s="12">
        <v>10</v>
      </c>
      <c r="O32" s="13">
        <f>SUM(LARGE(E32:N32,1),LARGE(E32:N32,2),LARGE(E32:N32,3),LARGE(E32:N32,4),LARGE(E32:N32,5))</f>
        <v>75</v>
      </c>
      <c r="P32" s="3"/>
    </row>
    <row r="33" spans="1:16" ht="15">
      <c r="A33" s="9"/>
      <c r="B33" s="3" t="s">
        <v>57</v>
      </c>
      <c r="C33" s="11">
        <v>5.2</v>
      </c>
      <c r="D33" s="11">
        <v>5.5</v>
      </c>
      <c r="E33" s="12">
        <v>0</v>
      </c>
      <c r="F33" s="12">
        <v>0</v>
      </c>
      <c r="G33" s="12">
        <v>9</v>
      </c>
      <c r="H33" s="12">
        <v>13</v>
      </c>
      <c r="I33" s="12">
        <v>0</v>
      </c>
      <c r="J33" s="12">
        <v>13</v>
      </c>
      <c r="K33" s="12">
        <v>7</v>
      </c>
      <c r="L33" s="12">
        <v>0</v>
      </c>
      <c r="M33" s="12">
        <v>0</v>
      </c>
      <c r="N33" s="12">
        <v>10</v>
      </c>
      <c r="O33" s="13">
        <f>SUM(LARGE(E33:N33,1),LARGE(E33:N33,2),LARGE(E33:N33,3),LARGE(E33:N33,4),LARGE(E33:N33,5))</f>
        <v>52</v>
      </c>
      <c r="P33" s="3"/>
    </row>
    <row r="34" spans="1:16" ht="15">
      <c r="A34" s="3"/>
      <c r="B34" s="3" t="s">
        <v>68</v>
      </c>
      <c r="C34" s="10">
        <v>11.9</v>
      </c>
      <c r="D34" s="11">
        <f>IF(N34&gt;=N$97,C34-(N34-N$97)*C34*0.05,(IF((IF(C34=14,14,(IF(N$97-1=N34,C34+0.2,IF((N$97-6)&lt;=N34,(C34+0.1*(N$97-N34)),IF((N$97-7)&gt;=N34,C34+2,0))))))&gt;14,14,(IF(C34=14,14,(IF(N$97-1=N34,C34+0.2,IF((N$97-9)&lt;=N34,(C34+0.1*(N$97-N34)),IF((N$97-9)&gt;=N33,C34+1,0)))))))))</f>
        <v>12.4</v>
      </c>
      <c r="E34" s="12">
        <v>0</v>
      </c>
      <c r="F34" s="12">
        <v>17</v>
      </c>
      <c r="G34" s="12">
        <v>0</v>
      </c>
      <c r="H34" s="12">
        <v>0</v>
      </c>
      <c r="I34" s="12">
        <v>0</v>
      </c>
      <c r="J34" s="12">
        <v>15</v>
      </c>
      <c r="K34" s="12">
        <v>0</v>
      </c>
      <c r="L34" s="12">
        <v>0</v>
      </c>
      <c r="M34" s="12">
        <v>0</v>
      </c>
      <c r="N34" s="12">
        <v>10</v>
      </c>
      <c r="O34" s="13">
        <f>SUM(LARGE(E34:N34,1),LARGE(E34:N34,2),LARGE(E34:N34,3),LARGE(E34:N34,4),LARGE(E34:N34,5))</f>
        <v>42</v>
      </c>
      <c r="P34" s="3"/>
    </row>
    <row r="35" spans="1:16" ht="15">
      <c r="A35" s="3"/>
      <c r="B35" s="3" t="s">
        <v>64</v>
      </c>
      <c r="C35" s="11">
        <v>6.4</v>
      </c>
      <c r="D35" s="11">
        <f>IF(N35&gt;=N$97,C35-(N35-N$97)*C35*0.05,(IF((IF(C35=14,14,(IF(N$97-1=N35,C35+0.2,IF((N$97-6)&lt;=N35,(C35+0.1*(N$97-N35)),IF((N$97-7)&gt;=N35,C35+2,0))))))&gt;14,14,(IF(C35=14,14,(IF(N$97-1=N35,C35+0.2,IF((N$97-9)&lt;=N35,(C35+0.1*(N$97-N35)),IF((N$97-9)&gt;=N34,C35+1,0)))))))))</f>
        <v>7</v>
      </c>
      <c r="E35" s="12">
        <v>0</v>
      </c>
      <c r="F35" s="12">
        <v>7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6</v>
      </c>
      <c r="N35" s="12">
        <v>9</v>
      </c>
      <c r="O35" s="13">
        <f>SUM(LARGE(E35:N35,1),LARGE(E35:N35,2),LARGE(E35:N35,3),LARGE(E35:N35,4),LARGE(E35:N35,5))</f>
        <v>22</v>
      </c>
      <c r="P35" s="3"/>
    </row>
    <row r="36" spans="1:16" ht="15">
      <c r="A36" s="3"/>
      <c r="B36" s="3" t="s">
        <v>58</v>
      </c>
      <c r="C36" s="10">
        <v>11.5</v>
      </c>
      <c r="D36" s="11">
        <f>IF(N36&gt;=N$97,C36-(N36-N$97)*C36*0.05,(IF((IF(C36=14,14,(IF(N$97-1=N36,C36+0.2,IF((N$97-6)&lt;=N36,(C36+0.1*(N$97-N36)),IF((N$97-7)&gt;=N36,C36+2,0))))))&gt;14,14,(IF(C36=14,14,(IF(N$97-1=N36,C36+0.2,IF((N$97-9)&lt;=N36,(C36+0.1*(N$97-N36)),IF((N$97-9)&gt;=N35,C36+1,0)))))))))</f>
        <v>12.4</v>
      </c>
      <c r="E36" s="12">
        <v>0</v>
      </c>
      <c r="F36" s="12">
        <v>0</v>
      </c>
      <c r="G36" s="12">
        <v>7</v>
      </c>
      <c r="H36" s="12">
        <v>13</v>
      </c>
      <c r="I36" s="12">
        <v>0</v>
      </c>
      <c r="J36" s="12">
        <v>16</v>
      </c>
      <c r="K36" s="12">
        <v>6</v>
      </c>
      <c r="L36" s="12">
        <v>0</v>
      </c>
      <c r="M36" s="12">
        <v>13</v>
      </c>
      <c r="N36" s="12">
        <v>6</v>
      </c>
      <c r="O36" s="13">
        <f>SUM(LARGE(E36:N36,1),LARGE(E36:N36,2),LARGE(E36:N36,3),LARGE(E36:N36,4),LARGE(E36:N36,5))</f>
        <v>55</v>
      </c>
      <c r="P36" s="3"/>
    </row>
    <row r="37" spans="1:16" ht="15">
      <c r="A37" s="3"/>
      <c r="B37" s="3" t="s">
        <v>73</v>
      </c>
      <c r="C37" s="10">
        <v>2.5</v>
      </c>
      <c r="D37" s="11">
        <v>2.5</v>
      </c>
      <c r="E37" s="12">
        <v>15</v>
      </c>
      <c r="F37" s="12">
        <v>12</v>
      </c>
      <c r="G37" s="12">
        <v>16</v>
      </c>
      <c r="H37" s="12">
        <v>0</v>
      </c>
      <c r="I37" s="12">
        <v>0</v>
      </c>
      <c r="J37" s="12">
        <v>0</v>
      </c>
      <c r="K37" s="12">
        <v>0</v>
      </c>
      <c r="L37" s="12">
        <v>15</v>
      </c>
      <c r="M37" s="12">
        <v>17</v>
      </c>
      <c r="N37" s="12">
        <v>0</v>
      </c>
      <c r="O37" s="13">
        <f>SUM(LARGE(E37:N37,1),LARGE(E37:N37,2),LARGE(E37:N37,3),LARGE(E37:N37,4),LARGE(E37:N37,5))</f>
        <v>75</v>
      </c>
      <c r="P37" s="3"/>
    </row>
    <row r="38" spans="1:16" ht="15">
      <c r="A38" s="3"/>
      <c r="B38" s="3" t="s">
        <v>23</v>
      </c>
      <c r="C38" s="11">
        <v>4.2</v>
      </c>
      <c r="D38" s="11">
        <v>4.2</v>
      </c>
      <c r="E38" s="12">
        <v>14</v>
      </c>
      <c r="F38" s="12">
        <v>6</v>
      </c>
      <c r="G38" s="12">
        <v>14</v>
      </c>
      <c r="H38" s="12">
        <v>15</v>
      </c>
      <c r="I38" s="12">
        <v>16</v>
      </c>
      <c r="J38" s="12">
        <v>15</v>
      </c>
      <c r="K38" s="12">
        <v>0</v>
      </c>
      <c r="L38" s="12">
        <v>0</v>
      </c>
      <c r="M38" s="12">
        <v>0</v>
      </c>
      <c r="N38" s="12">
        <v>0</v>
      </c>
      <c r="O38" s="13">
        <f>SUM(LARGE(E38:N38,1),LARGE(E38:N38,2),LARGE(E38:N38,3),LARGE(E38:N38,4),LARGE(E38:N38,5))</f>
        <v>74</v>
      </c>
      <c r="P38" s="3"/>
    </row>
    <row r="39" spans="1:16" ht="15">
      <c r="A39" s="3"/>
      <c r="B39" s="3" t="s">
        <v>29</v>
      </c>
      <c r="C39" s="10">
        <v>7.087999999999999</v>
      </c>
      <c r="D39" s="10">
        <v>7.087999999999999</v>
      </c>
      <c r="E39" s="12">
        <v>12</v>
      </c>
      <c r="F39" s="12">
        <v>12</v>
      </c>
      <c r="G39" s="12">
        <v>10</v>
      </c>
      <c r="H39" s="12">
        <v>0</v>
      </c>
      <c r="I39" s="12">
        <v>0</v>
      </c>
      <c r="J39" s="12">
        <v>16</v>
      </c>
      <c r="K39" s="12">
        <v>10</v>
      </c>
      <c r="L39" s="12">
        <v>20</v>
      </c>
      <c r="M39" s="12">
        <v>0</v>
      </c>
      <c r="N39" s="12">
        <v>0</v>
      </c>
      <c r="O39" s="13">
        <f>SUM(LARGE(E39:N39,1),LARGE(E39:N39,2),LARGE(E39:N39,3),LARGE(E39:N39,4),LARGE(E39:N39,5))</f>
        <v>70</v>
      </c>
      <c r="P39" s="3"/>
    </row>
    <row r="40" spans="1:16" ht="15">
      <c r="A40" s="3"/>
      <c r="B40" s="3" t="s">
        <v>69</v>
      </c>
      <c r="C40" s="11">
        <v>6.08</v>
      </c>
      <c r="D40" s="11">
        <v>6.1</v>
      </c>
      <c r="E40" s="12">
        <v>0</v>
      </c>
      <c r="F40" s="12">
        <v>9</v>
      </c>
      <c r="G40" s="12">
        <v>11</v>
      </c>
      <c r="H40" s="12">
        <v>11</v>
      </c>
      <c r="I40" s="12">
        <v>0</v>
      </c>
      <c r="J40" s="12">
        <v>10</v>
      </c>
      <c r="K40" s="12">
        <v>17</v>
      </c>
      <c r="L40" s="12">
        <v>14</v>
      </c>
      <c r="M40" s="12">
        <v>14</v>
      </c>
      <c r="N40" s="12">
        <v>0</v>
      </c>
      <c r="O40" s="13">
        <f>SUM(LARGE(E40:N40,1),LARGE(E40:N40,2),LARGE(E40:N40,3),LARGE(E40:N40,4),LARGE(E40:N40,5))</f>
        <v>67</v>
      </c>
      <c r="P40" s="3" t="s">
        <v>16</v>
      </c>
    </row>
    <row r="41" spans="1:16" ht="15">
      <c r="A41" s="3"/>
      <c r="B41" s="3" t="s">
        <v>60</v>
      </c>
      <c r="C41" s="11">
        <v>7.125</v>
      </c>
      <c r="D41" s="11">
        <v>7.1</v>
      </c>
      <c r="E41" s="12">
        <v>0</v>
      </c>
      <c r="F41" s="12">
        <v>11</v>
      </c>
      <c r="G41" s="12">
        <v>0</v>
      </c>
      <c r="H41" s="12">
        <v>0</v>
      </c>
      <c r="I41" s="12">
        <v>0</v>
      </c>
      <c r="J41" s="12">
        <v>9</v>
      </c>
      <c r="K41" s="12">
        <v>15</v>
      </c>
      <c r="L41" s="12">
        <v>10</v>
      </c>
      <c r="M41" s="12">
        <v>14</v>
      </c>
      <c r="N41" s="12">
        <v>0</v>
      </c>
      <c r="O41" s="13">
        <f>SUM(LARGE(E41:N41,1),LARGE(E41:N41,2),LARGE(E41:N41,3),LARGE(E41:N41,4),LARGE(E41:N41,5))</f>
        <v>59</v>
      </c>
      <c r="P41" s="3"/>
    </row>
    <row r="42" spans="1:16" ht="15">
      <c r="A42" s="3"/>
      <c r="B42" s="3" t="s">
        <v>72</v>
      </c>
      <c r="C42" s="11">
        <v>13.3</v>
      </c>
      <c r="D42" s="11">
        <v>13.3</v>
      </c>
      <c r="E42" s="12">
        <v>0</v>
      </c>
      <c r="F42" s="12">
        <v>12</v>
      </c>
      <c r="G42" s="12">
        <v>14</v>
      </c>
      <c r="H42" s="12">
        <v>13</v>
      </c>
      <c r="I42" s="12">
        <v>0</v>
      </c>
      <c r="J42" s="12">
        <v>0</v>
      </c>
      <c r="K42" s="12">
        <v>16</v>
      </c>
      <c r="L42" s="12">
        <v>0</v>
      </c>
      <c r="M42" s="12">
        <v>0</v>
      </c>
      <c r="N42" s="12">
        <v>0</v>
      </c>
      <c r="O42" s="13">
        <f>SUM(LARGE(E42:N42,1),LARGE(E42:N42,2),LARGE(E42:N42,3),LARGE(E42:N42,4),LARGE(E42:N42,5))</f>
        <v>55</v>
      </c>
      <c r="P42" s="3" t="s">
        <v>16</v>
      </c>
    </row>
    <row r="43" spans="1:16" ht="15">
      <c r="A43" s="3"/>
      <c r="B43" s="3" t="s">
        <v>30</v>
      </c>
      <c r="C43" s="11">
        <v>5.4</v>
      </c>
      <c r="D43" s="11">
        <v>5.4</v>
      </c>
      <c r="E43" s="12">
        <v>12</v>
      </c>
      <c r="F43" s="12">
        <v>12</v>
      </c>
      <c r="G43" s="12">
        <v>0</v>
      </c>
      <c r="H43" s="12">
        <v>16</v>
      </c>
      <c r="I43" s="12">
        <v>0</v>
      </c>
      <c r="J43" s="12">
        <v>0</v>
      </c>
      <c r="K43" s="12">
        <v>0</v>
      </c>
      <c r="L43" s="12">
        <v>9</v>
      </c>
      <c r="M43" s="12">
        <v>6</v>
      </c>
      <c r="N43" s="12">
        <v>0</v>
      </c>
      <c r="O43" s="13">
        <f>SUM(LARGE(E43:N43,1),LARGE(E43:N43,2),LARGE(E43:N43,3),LARGE(E43:N43,4),LARGE(E43:N43,5))</f>
        <v>55</v>
      </c>
      <c r="P43" s="3"/>
    </row>
    <row r="44" spans="1:16" ht="15">
      <c r="A44" s="3"/>
      <c r="B44" s="3" t="s">
        <v>14</v>
      </c>
      <c r="C44" s="11">
        <v>6.6000000000000005</v>
      </c>
      <c r="D44" s="11">
        <v>6.6</v>
      </c>
      <c r="E44" s="12">
        <v>17</v>
      </c>
      <c r="F44" s="12">
        <v>15</v>
      </c>
      <c r="G44" s="12">
        <v>0</v>
      </c>
      <c r="H44" s="12">
        <v>0</v>
      </c>
      <c r="I44" s="12">
        <v>0</v>
      </c>
      <c r="J44" s="12">
        <v>0</v>
      </c>
      <c r="K44" s="12">
        <v>11</v>
      </c>
      <c r="L44" s="12">
        <v>0</v>
      </c>
      <c r="M44" s="12">
        <v>11</v>
      </c>
      <c r="N44" s="12">
        <v>0</v>
      </c>
      <c r="O44" s="13">
        <f>SUM(LARGE(E44:N44,1),LARGE(E44:N44,2),LARGE(E44:N44,3),LARGE(E44:N44,4),LARGE(E44:N44,5))</f>
        <v>54</v>
      </c>
      <c r="P44" s="3"/>
    </row>
    <row r="45" spans="1:16" ht="15">
      <c r="A45" s="3"/>
      <c r="B45" s="3" t="s">
        <v>46</v>
      </c>
      <c r="C45" s="10">
        <v>9.5</v>
      </c>
      <c r="D45" s="10">
        <v>9.5</v>
      </c>
      <c r="E45" s="12">
        <v>9</v>
      </c>
      <c r="F45" s="12">
        <v>10</v>
      </c>
      <c r="G45" s="12">
        <v>0</v>
      </c>
      <c r="H45" s="12">
        <v>10</v>
      </c>
      <c r="I45" s="12">
        <v>0</v>
      </c>
      <c r="J45" s="12">
        <v>0</v>
      </c>
      <c r="K45" s="12">
        <v>9</v>
      </c>
      <c r="L45" s="12">
        <v>12</v>
      </c>
      <c r="M45" s="12">
        <v>0</v>
      </c>
      <c r="N45" s="12">
        <v>0</v>
      </c>
      <c r="O45" s="13">
        <f>SUM(LARGE(E45:N45,1),LARGE(E45:N45,2),LARGE(E45:N45,3),LARGE(E45:N45,4),LARGE(E45:N45,5))</f>
        <v>50</v>
      </c>
      <c r="P45" s="3"/>
    </row>
    <row r="46" spans="1:16" ht="15">
      <c r="A46" s="3"/>
      <c r="B46" s="3" t="s">
        <v>31</v>
      </c>
      <c r="C46" s="11">
        <v>7.4</v>
      </c>
      <c r="D46" s="11">
        <v>7.4</v>
      </c>
      <c r="E46" s="12">
        <v>11</v>
      </c>
      <c r="F46" s="12">
        <v>0</v>
      </c>
      <c r="G46" s="12">
        <v>0</v>
      </c>
      <c r="H46" s="12">
        <v>13</v>
      </c>
      <c r="I46" s="12">
        <v>0</v>
      </c>
      <c r="J46" s="12">
        <v>14</v>
      </c>
      <c r="K46" s="12">
        <v>0</v>
      </c>
      <c r="L46" s="12">
        <v>9</v>
      </c>
      <c r="M46" s="12">
        <v>0</v>
      </c>
      <c r="N46" s="12">
        <v>0</v>
      </c>
      <c r="O46" s="13">
        <f>SUM(LARGE(E46:N46,1),LARGE(E46:N46,2),LARGE(E46:N46,3),LARGE(E46:N46,4),LARGE(E46:N46,5))</f>
        <v>47</v>
      </c>
      <c r="P46" s="3"/>
    </row>
    <row r="47" spans="1:16" ht="15">
      <c r="A47" s="3"/>
      <c r="B47" s="3" t="s">
        <v>27</v>
      </c>
      <c r="C47" s="11">
        <v>7.9</v>
      </c>
      <c r="D47" s="11">
        <v>7.9</v>
      </c>
      <c r="E47" s="12">
        <v>13</v>
      </c>
      <c r="F47" s="12">
        <v>0</v>
      </c>
      <c r="G47" s="12">
        <v>8</v>
      </c>
      <c r="H47" s="12">
        <v>14</v>
      </c>
      <c r="I47" s="12">
        <v>0</v>
      </c>
      <c r="J47" s="12">
        <v>0</v>
      </c>
      <c r="K47" s="12">
        <v>0</v>
      </c>
      <c r="L47" s="12">
        <v>7</v>
      </c>
      <c r="M47" s="12">
        <v>0</v>
      </c>
      <c r="N47" s="12">
        <v>0</v>
      </c>
      <c r="O47" s="13">
        <f>SUM(LARGE(E47:N47,1),LARGE(E47:N47,2),LARGE(E47:N47,3),LARGE(E47:N47,4),LARGE(E47:N47,5))</f>
        <v>42</v>
      </c>
      <c r="P47" s="3" t="s">
        <v>16</v>
      </c>
    </row>
    <row r="48" spans="1:16" ht="15">
      <c r="A48" s="3"/>
      <c r="B48" s="3" t="s">
        <v>19</v>
      </c>
      <c r="C48" s="11">
        <v>8</v>
      </c>
      <c r="D48" s="11">
        <v>8</v>
      </c>
      <c r="E48" s="12">
        <v>15</v>
      </c>
      <c r="F48" s="12">
        <v>0</v>
      </c>
      <c r="G48" s="12">
        <v>12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9</v>
      </c>
      <c r="N48" s="12">
        <v>0</v>
      </c>
      <c r="O48" s="13">
        <f>SUM(LARGE(E48:N48,1),LARGE(E48:N48,2),LARGE(E48:N48,3),LARGE(E48:N48,4),LARGE(E48:N48,5))</f>
        <v>36</v>
      </c>
      <c r="P48" s="3"/>
    </row>
    <row r="49" spans="1:16" ht="15">
      <c r="A49" s="3"/>
      <c r="B49" s="3" t="s">
        <v>105</v>
      </c>
      <c r="C49" s="10">
        <v>9.35</v>
      </c>
      <c r="D49" s="10">
        <v>9.35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18</v>
      </c>
      <c r="L49" s="12">
        <v>16</v>
      </c>
      <c r="M49" s="12">
        <v>0</v>
      </c>
      <c r="N49" s="12">
        <v>0</v>
      </c>
      <c r="O49" s="13">
        <f>SUM(LARGE(E49:N49,1),LARGE(E49:N49,2),LARGE(E49:N49,3),LARGE(E49:N49,4),LARGE(E49:N49,5))</f>
        <v>34</v>
      </c>
      <c r="P49" s="3"/>
    </row>
    <row r="50" spans="1:16" ht="15">
      <c r="A50" s="3"/>
      <c r="B50" s="3" t="s">
        <v>33</v>
      </c>
      <c r="C50" s="10">
        <v>10.2</v>
      </c>
      <c r="D50" s="10">
        <v>10.2</v>
      </c>
      <c r="E50" s="12">
        <v>11</v>
      </c>
      <c r="F50" s="12">
        <v>0</v>
      </c>
      <c r="G50" s="12">
        <v>0</v>
      </c>
      <c r="H50" s="12">
        <v>12</v>
      </c>
      <c r="I50" s="12">
        <v>0</v>
      </c>
      <c r="J50" s="12">
        <v>10</v>
      </c>
      <c r="K50" s="12">
        <v>0</v>
      </c>
      <c r="L50" s="12">
        <v>0</v>
      </c>
      <c r="M50" s="12">
        <v>0</v>
      </c>
      <c r="N50" s="12">
        <v>0</v>
      </c>
      <c r="O50" s="13">
        <f>SUM(LARGE(E50:N50,1),LARGE(E50:N50,2),LARGE(E50:N50,3),LARGE(E50:N50,4),LARGE(E50:N50,5))</f>
        <v>33</v>
      </c>
      <c r="P50" s="3"/>
    </row>
    <row r="51" spans="1:16" ht="15">
      <c r="A51" s="3"/>
      <c r="B51" s="3" t="s">
        <v>79</v>
      </c>
      <c r="C51" s="11">
        <v>8</v>
      </c>
      <c r="D51" s="11">
        <v>8</v>
      </c>
      <c r="E51" s="12">
        <v>0</v>
      </c>
      <c r="F51" s="12">
        <v>0</v>
      </c>
      <c r="G51" s="12">
        <v>0</v>
      </c>
      <c r="H51" s="12">
        <v>19</v>
      </c>
      <c r="I51" s="12">
        <v>0</v>
      </c>
      <c r="J51" s="12">
        <v>0</v>
      </c>
      <c r="K51" s="12">
        <v>13</v>
      </c>
      <c r="L51" s="12">
        <v>0</v>
      </c>
      <c r="M51" s="12">
        <v>0</v>
      </c>
      <c r="N51" s="12">
        <v>0</v>
      </c>
      <c r="O51" s="13">
        <f>SUM(LARGE(E51:N51,1),LARGE(E51:N51,2),LARGE(E51:N51,3),LARGE(E51:N51,4),LARGE(E51:N51,5))</f>
        <v>32</v>
      </c>
      <c r="P51" s="3"/>
    </row>
    <row r="52" spans="1:16" ht="15">
      <c r="A52" s="3"/>
      <c r="B52" s="3" t="s">
        <v>56</v>
      </c>
      <c r="C52" s="11">
        <v>5.2</v>
      </c>
      <c r="D52" s="11">
        <v>5.2</v>
      </c>
      <c r="E52" s="12">
        <v>0</v>
      </c>
      <c r="F52" s="12">
        <v>9</v>
      </c>
      <c r="G52" s="12">
        <v>0</v>
      </c>
      <c r="H52" s="12">
        <v>6</v>
      </c>
      <c r="I52" s="12">
        <v>0</v>
      </c>
      <c r="J52" s="12">
        <v>0</v>
      </c>
      <c r="K52" s="12">
        <v>14</v>
      </c>
      <c r="L52" s="12">
        <v>0</v>
      </c>
      <c r="M52" s="12">
        <v>0</v>
      </c>
      <c r="N52" s="12">
        <v>0</v>
      </c>
      <c r="O52" s="13">
        <f>SUM(LARGE(E52:N52,1),LARGE(E52:N52,2),LARGE(E52:N52,3),LARGE(E52:N52,4),LARGE(E52:N52,5))</f>
        <v>29</v>
      </c>
      <c r="P52" s="3"/>
    </row>
    <row r="53" spans="1:16" ht="15">
      <c r="A53" s="3"/>
      <c r="B53" s="3" t="s">
        <v>70</v>
      </c>
      <c r="C53" s="11">
        <v>14</v>
      </c>
      <c r="D53" s="11">
        <v>14</v>
      </c>
      <c r="E53" s="12">
        <v>0</v>
      </c>
      <c r="F53" s="12">
        <v>5</v>
      </c>
      <c r="G53" s="12">
        <v>11</v>
      </c>
      <c r="H53" s="12">
        <v>0</v>
      </c>
      <c r="I53" s="12">
        <v>0</v>
      </c>
      <c r="J53" s="12">
        <v>12</v>
      </c>
      <c r="K53" s="12">
        <v>0</v>
      </c>
      <c r="L53" s="12">
        <v>0</v>
      </c>
      <c r="M53" s="12">
        <v>0</v>
      </c>
      <c r="N53" s="12">
        <v>0</v>
      </c>
      <c r="O53" s="13">
        <f>SUM(LARGE(E53:N53,1),LARGE(E53:N53,2),LARGE(E53:N53,3),LARGE(E53:N53,4),LARGE(E53:N53,5))</f>
        <v>28</v>
      </c>
      <c r="P53" s="3"/>
    </row>
    <row r="54" spans="1:16" ht="15">
      <c r="A54" s="3"/>
      <c r="B54" s="3" t="s">
        <v>47</v>
      </c>
      <c r="C54" s="10">
        <v>14</v>
      </c>
      <c r="D54" s="10">
        <v>14</v>
      </c>
      <c r="E54" s="12">
        <v>4</v>
      </c>
      <c r="F54" s="12">
        <v>0</v>
      </c>
      <c r="G54" s="12">
        <v>0</v>
      </c>
      <c r="H54" s="12">
        <v>0</v>
      </c>
      <c r="I54" s="12">
        <v>0</v>
      </c>
      <c r="J54" s="12">
        <v>11</v>
      </c>
      <c r="K54" s="12">
        <v>4</v>
      </c>
      <c r="L54" s="12">
        <v>7</v>
      </c>
      <c r="M54" s="12">
        <v>0</v>
      </c>
      <c r="N54" s="12">
        <v>0</v>
      </c>
      <c r="O54" s="13">
        <f>SUM(LARGE(E54:N54,1),LARGE(E54:N54,2),LARGE(E54:N54,3),LARGE(E54:N54,4),LARGE(E54:N54,5))</f>
        <v>26</v>
      </c>
      <c r="P54" s="3"/>
    </row>
    <row r="55" spans="1:16" ht="15">
      <c r="A55" s="3"/>
      <c r="B55" s="3" t="s">
        <v>76</v>
      </c>
      <c r="C55" s="10">
        <v>8</v>
      </c>
      <c r="D55" s="11">
        <v>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11</v>
      </c>
      <c r="L55" s="12">
        <v>0</v>
      </c>
      <c r="M55" s="12">
        <v>12</v>
      </c>
      <c r="N55" s="12">
        <v>0</v>
      </c>
      <c r="O55" s="13">
        <f>SUM(LARGE(E55:N55,1),LARGE(E55:N55,2),LARGE(E55:N55,3),LARGE(E55:N55,4),LARGE(E55:N55,5))</f>
        <v>23</v>
      </c>
      <c r="P55" s="3"/>
    </row>
    <row r="56" spans="1:16" ht="15">
      <c r="A56" s="3"/>
      <c r="B56" s="3" t="s">
        <v>104</v>
      </c>
      <c r="C56" s="10">
        <v>8.5</v>
      </c>
      <c r="D56" s="10">
        <v>8.5</v>
      </c>
      <c r="E56" s="12">
        <v>0</v>
      </c>
      <c r="F56" s="12">
        <v>0</v>
      </c>
      <c r="G56" s="12">
        <v>0</v>
      </c>
      <c r="H56" s="12">
        <v>0</v>
      </c>
      <c r="I56" s="12">
        <v>18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3">
        <f>SUM(LARGE(E56:N56,1),LARGE(E56:N56,2),LARGE(E56:N56,3),LARGE(E56:N56,4),LARGE(E56:N56,5))</f>
        <v>18</v>
      </c>
      <c r="P56" s="3"/>
    </row>
    <row r="57" spans="1:16" ht="15">
      <c r="A57" s="3"/>
      <c r="B57" s="3" t="s">
        <v>49</v>
      </c>
      <c r="C57" s="10">
        <v>5</v>
      </c>
      <c r="D57" s="10">
        <v>5</v>
      </c>
      <c r="E57" s="12">
        <v>0</v>
      </c>
      <c r="F57" s="12">
        <v>0</v>
      </c>
      <c r="G57" s="12">
        <v>0</v>
      </c>
      <c r="H57" s="12">
        <v>17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3">
        <f>SUM(LARGE(E57:N57,1),LARGE(E57:N57,2),LARGE(E57:N57,3),LARGE(E57:N57,4),LARGE(E57:N57,5))</f>
        <v>17</v>
      </c>
      <c r="P57" s="3"/>
    </row>
    <row r="58" spans="1:16" ht="15">
      <c r="A58" s="3"/>
      <c r="B58" s="3" t="s">
        <v>15</v>
      </c>
      <c r="C58" s="10">
        <v>2.9</v>
      </c>
      <c r="D58" s="10">
        <v>2.9</v>
      </c>
      <c r="E58" s="12">
        <v>17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>
        <f>SUM(LARGE(E58:N58,1),LARGE(E58:N58,2),LARGE(E58:N58,3),LARGE(E58:N58,4),LARGE(E58:N58,5))</f>
        <v>17</v>
      </c>
      <c r="P58" s="3"/>
    </row>
    <row r="59" spans="1:16" ht="15">
      <c r="A59" s="3"/>
      <c r="B59" s="3" t="s">
        <v>43</v>
      </c>
      <c r="C59" s="10">
        <v>11.6</v>
      </c>
      <c r="D59" s="10">
        <v>11.6</v>
      </c>
      <c r="E59" s="12">
        <v>9</v>
      </c>
      <c r="F59" s="12">
        <v>0</v>
      </c>
      <c r="G59" s="12">
        <v>0</v>
      </c>
      <c r="H59" s="12">
        <v>0</v>
      </c>
      <c r="I59" s="12">
        <v>0</v>
      </c>
      <c r="J59" s="12">
        <v>7</v>
      </c>
      <c r="K59" s="12">
        <v>0</v>
      </c>
      <c r="L59" s="12">
        <v>0</v>
      </c>
      <c r="M59" s="12">
        <v>0</v>
      </c>
      <c r="N59" s="12">
        <v>0</v>
      </c>
      <c r="O59" s="13">
        <f>SUM(LARGE(E59:N59,1),LARGE(E59:N59,2),LARGE(E59:N59,3),LARGE(E59:N59,4),LARGE(E59:N59,5))</f>
        <v>16</v>
      </c>
      <c r="P59" s="3"/>
    </row>
    <row r="60" spans="1:16" ht="15">
      <c r="A60" s="3"/>
      <c r="B60" s="3" t="s">
        <v>55</v>
      </c>
      <c r="C60" s="10">
        <v>9.3</v>
      </c>
      <c r="D60" s="10">
        <v>9.3</v>
      </c>
      <c r="E60" s="12">
        <v>0</v>
      </c>
      <c r="F60" s="12">
        <v>0</v>
      </c>
      <c r="G60" s="12">
        <v>6</v>
      </c>
      <c r="H60" s="12">
        <v>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3">
        <f>SUM(LARGE(E60:N60,1),LARGE(E60:N60,2),LARGE(E60:N60,3),LARGE(E60:N60,4),LARGE(E60:N60,5))</f>
        <v>15</v>
      </c>
      <c r="P60" s="3"/>
    </row>
    <row r="61" spans="1:16" ht="15">
      <c r="A61" s="3"/>
      <c r="B61" s="3" t="s">
        <v>42</v>
      </c>
      <c r="C61" s="10">
        <v>9.3</v>
      </c>
      <c r="D61" s="10">
        <v>9.3</v>
      </c>
      <c r="E61" s="12">
        <v>9</v>
      </c>
      <c r="F61" s="12">
        <v>6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3">
        <f>SUM(LARGE(E61:N61,1),LARGE(E61:N61,2),LARGE(E61:N61,3),LARGE(E61:N61,4),LARGE(E61:N61,5))</f>
        <v>15</v>
      </c>
      <c r="P61" s="3"/>
    </row>
    <row r="62" spans="1:16" ht="15">
      <c r="A62" s="3"/>
      <c r="B62" s="3" t="s">
        <v>24</v>
      </c>
      <c r="C62" s="10">
        <v>6.5</v>
      </c>
      <c r="D62" s="10">
        <v>6.5</v>
      </c>
      <c r="E62" s="12">
        <v>13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3">
        <f>SUM(LARGE(E62:N62,1),LARGE(E62:N62,2),LARGE(E62:N62,3),LARGE(E62:N62,4),LARGE(E62:N62,5))</f>
        <v>13</v>
      </c>
      <c r="P62" s="3"/>
    </row>
    <row r="63" spans="1:16" ht="15">
      <c r="A63" s="3"/>
      <c r="B63" s="3" t="s">
        <v>54</v>
      </c>
      <c r="C63" s="10">
        <v>3.2</v>
      </c>
      <c r="D63" s="10">
        <v>3.2</v>
      </c>
      <c r="E63" s="12">
        <v>0</v>
      </c>
      <c r="F63" s="12">
        <v>0</v>
      </c>
      <c r="G63" s="12">
        <v>12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3">
        <f>SUM(LARGE(E63:N63,1),LARGE(E63:N63,2),LARGE(E63:N63,3),LARGE(E63:N63,4),LARGE(E63:N63,5))</f>
        <v>12</v>
      </c>
      <c r="P63" s="3"/>
    </row>
    <row r="64" spans="1:16" ht="15">
      <c r="A64" s="3"/>
      <c r="B64" s="3" t="s">
        <v>81</v>
      </c>
      <c r="C64" s="11">
        <v>9.1</v>
      </c>
      <c r="D64" s="11">
        <v>9.1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8</v>
      </c>
      <c r="K64" s="12">
        <v>0</v>
      </c>
      <c r="L64" s="12">
        <v>0</v>
      </c>
      <c r="M64" s="12">
        <v>0</v>
      </c>
      <c r="N64" s="12">
        <v>0</v>
      </c>
      <c r="O64" s="13">
        <f>SUM(LARGE(E64:N64,1),LARGE(E64:N64,2),LARGE(E64:N64,3),LARGE(E64:N64,4),LARGE(E64:N64,5))</f>
        <v>8</v>
      </c>
      <c r="P64" s="3" t="s">
        <v>16</v>
      </c>
    </row>
    <row r="65" spans="1:16" ht="15">
      <c r="A65" s="3"/>
      <c r="B65" s="3" t="s">
        <v>106</v>
      </c>
      <c r="C65" s="10">
        <v>14</v>
      </c>
      <c r="D65" s="10">
        <v>14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6</v>
      </c>
      <c r="L65" s="12">
        <v>0</v>
      </c>
      <c r="M65" s="12">
        <v>0</v>
      </c>
      <c r="N65" s="12">
        <v>0</v>
      </c>
      <c r="O65" s="13">
        <f>SUM(LARGE(E65:N65,1),LARGE(E65:N65,2),LARGE(E65:N65,3),LARGE(E65:N65,4),LARGE(E65:N65,5))</f>
        <v>6</v>
      </c>
      <c r="P65" s="3" t="s">
        <v>16</v>
      </c>
    </row>
    <row r="66" spans="1:16" ht="15">
      <c r="A66" s="3"/>
      <c r="B66" s="3" t="s">
        <v>51</v>
      </c>
      <c r="C66" s="11">
        <v>8.8</v>
      </c>
      <c r="D66" s="11">
        <v>8.8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3">
        <f>SUM(LARGE(E66:N66,1),LARGE(E66:N66,2),LARGE(E66:N66,3),LARGE(E66:N66,4),LARGE(E66:N66,5))</f>
        <v>0</v>
      </c>
      <c r="P66" s="3"/>
    </row>
    <row r="67" spans="1:16" ht="15">
      <c r="A67" s="3"/>
      <c r="B67" s="3" t="s">
        <v>53</v>
      </c>
      <c r="C67" s="11">
        <v>10.3</v>
      </c>
      <c r="D67" s="11">
        <v>10.3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3">
        <f>SUM(LARGE(E67:N67,1),LARGE(E67:N67,2),LARGE(E67:N67,3),LARGE(E67:N67,4),LARGE(E67:N67,5))</f>
        <v>0</v>
      </c>
      <c r="P67" s="3"/>
    </row>
    <row r="68" spans="1:16" ht="15">
      <c r="A68" s="3"/>
      <c r="B68" s="3" t="s">
        <v>59</v>
      </c>
      <c r="C68" s="10">
        <v>1.2</v>
      </c>
      <c r="D68" s="10">
        <v>1.2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3">
        <f>SUM(LARGE(E68:N68,1),LARGE(E68:N68,2),LARGE(E68:N68,3),LARGE(E68:N68,4),LARGE(E68:N68,5))</f>
        <v>0</v>
      </c>
      <c r="P68" s="3"/>
    </row>
    <row r="69" spans="1:16" ht="15">
      <c r="A69" s="3"/>
      <c r="B69" s="3" t="s">
        <v>61</v>
      </c>
      <c r="C69" s="10">
        <v>14</v>
      </c>
      <c r="D69" s="10">
        <v>14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3">
        <f>SUM(LARGE(E69:N69,1),LARGE(E69:N69,2),LARGE(E69:N69,3),LARGE(E69:N69,4),LARGE(E69:N69,5))</f>
        <v>0</v>
      </c>
      <c r="P69" s="3"/>
    </row>
    <row r="70" spans="1:16" ht="15">
      <c r="A70" s="3"/>
      <c r="B70" s="3" t="s">
        <v>62</v>
      </c>
      <c r="C70" s="10">
        <v>9</v>
      </c>
      <c r="D70" s="10">
        <v>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f>SUM(LARGE(E70:N70,1),LARGE(E70:N70,2),LARGE(E70:N70,3),LARGE(E70:N70,4),LARGE(E70:N70,5))</f>
        <v>0</v>
      </c>
      <c r="P70" s="3"/>
    </row>
    <row r="71" spans="1:16" ht="15">
      <c r="A71" s="3"/>
      <c r="B71" s="3" t="s">
        <v>63</v>
      </c>
      <c r="C71" s="11">
        <v>14</v>
      </c>
      <c r="D71" s="11">
        <v>14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3">
        <f>SUM(LARGE(E71:N71,1),LARGE(E71:N71,2),LARGE(E71:N71,3),LARGE(E71:N71,4),LARGE(E71:N71,5))</f>
        <v>0</v>
      </c>
      <c r="P71" s="3" t="s">
        <v>16</v>
      </c>
    </row>
    <row r="72" spans="1:16" ht="15">
      <c r="A72" s="3"/>
      <c r="B72" s="3"/>
      <c r="C72" s="14">
        <f>SUM(C4:C71)</f>
        <v>553.983</v>
      </c>
      <c r="D72" s="14">
        <f>SUM(D4:D71)</f>
        <v>554.3250000000002</v>
      </c>
      <c r="E72" s="12"/>
      <c r="F72" s="12"/>
      <c r="G72" s="12"/>
      <c r="H72" s="12"/>
      <c r="I72" s="14" t="s">
        <v>16</v>
      </c>
      <c r="J72" s="12"/>
      <c r="K72" s="12">
        <f>SUM(K4:K71)</f>
        <v>438</v>
      </c>
      <c r="L72" s="12">
        <f>SUM(L4:L71)</f>
        <v>350</v>
      </c>
      <c r="M72" s="12">
        <f>SUM(M4:M71)</f>
        <v>267</v>
      </c>
      <c r="N72" s="12">
        <f>SUM(N4:N71)</f>
        <v>445</v>
      </c>
      <c r="O72" s="3"/>
      <c r="P72" s="3"/>
    </row>
    <row r="73" spans="1:16" ht="15">
      <c r="A73" s="3"/>
      <c r="B73" s="3"/>
      <c r="C73" s="10"/>
      <c r="D73" s="11" t="s">
        <v>16</v>
      </c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3"/>
      <c r="P73" s="3"/>
    </row>
    <row r="74" spans="1:16" ht="15">
      <c r="A74" s="3"/>
      <c r="E74" s="12"/>
      <c r="F74" s="12"/>
      <c r="G74" s="12"/>
      <c r="H74" s="12"/>
      <c r="I74" s="12" t="s">
        <v>16</v>
      </c>
      <c r="J74" s="12"/>
      <c r="K74" s="12"/>
      <c r="L74" s="12"/>
      <c r="M74" s="12"/>
      <c r="N74" s="13"/>
      <c r="O74" s="3"/>
      <c r="P74" s="3"/>
    </row>
    <row r="75" spans="1:16" ht="15">
      <c r="A75" s="3"/>
      <c r="B75" s="3" t="s">
        <v>74</v>
      </c>
      <c r="C75" s="11">
        <v>11</v>
      </c>
      <c r="D75" s="11">
        <v>11</v>
      </c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3"/>
      <c r="P75" s="3"/>
    </row>
    <row r="76" spans="1:16" ht="15">
      <c r="A76" s="3"/>
      <c r="B76" s="3" t="s">
        <v>75</v>
      </c>
      <c r="C76" s="10">
        <v>13</v>
      </c>
      <c r="D76" s="10">
        <v>13</v>
      </c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3"/>
      <c r="P76" s="3"/>
    </row>
    <row r="77" spans="1:16" ht="15">
      <c r="A77" s="3"/>
      <c r="B77" s="3" t="s">
        <v>77</v>
      </c>
      <c r="C77" s="11">
        <v>10.1</v>
      </c>
      <c r="D77" s="11">
        <v>10.1</v>
      </c>
      <c r="E77" s="12"/>
      <c r="F77" s="12"/>
      <c r="G77" s="12"/>
      <c r="H77" s="12"/>
      <c r="I77" s="12"/>
      <c r="J77" s="12"/>
      <c r="K77" s="12"/>
      <c r="L77" s="12"/>
      <c r="M77" s="12"/>
      <c r="N77" s="13"/>
      <c r="O77" s="3"/>
      <c r="P77" s="3"/>
    </row>
    <row r="78" spans="1:16" ht="15">
      <c r="A78" s="3"/>
      <c r="B78" s="3" t="s">
        <v>78</v>
      </c>
      <c r="C78" s="10">
        <v>12.9</v>
      </c>
      <c r="D78" s="10">
        <v>12.9</v>
      </c>
      <c r="E78" s="12"/>
      <c r="F78" s="12"/>
      <c r="G78" s="12"/>
      <c r="H78" s="12"/>
      <c r="I78" s="12"/>
      <c r="J78" s="12"/>
      <c r="K78" s="12"/>
      <c r="L78" s="12"/>
      <c r="M78" s="12"/>
      <c r="N78" s="13"/>
      <c r="O78" s="3"/>
      <c r="P78" s="3"/>
    </row>
    <row r="79" spans="1:16" ht="15">
      <c r="A79" s="3"/>
      <c r="B79" s="3" t="s">
        <v>80</v>
      </c>
      <c r="C79" s="11">
        <v>11.4</v>
      </c>
      <c r="D79" s="11">
        <v>11.4</v>
      </c>
      <c r="E79" s="12"/>
      <c r="F79" s="12"/>
      <c r="G79" s="12"/>
      <c r="H79" s="12"/>
      <c r="I79" s="12"/>
      <c r="J79" s="12"/>
      <c r="K79" s="12"/>
      <c r="L79" s="12"/>
      <c r="M79" s="12"/>
      <c r="N79" s="13"/>
      <c r="O79" s="3"/>
      <c r="P79" s="3"/>
    </row>
    <row r="80" spans="1:16" ht="15">
      <c r="A80" s="3"/>
      <c r="B80" s="3" t="s">
        <v>82</v>
      </c>
      <c r="C80" s="10">
        <v>14</v>
      </c>
      <c r="D80" s="10">
        <v>14</v>
      </c>
      <c r="E80" s="12"/>
      <c r="F80" s="12"/>
      <c r="G80" s="12"/>
      <c r="H80" s="12"/>
      <c r="I80" s="12"/>
      <c r="J80" s="12"/>
      <c r="K80" s="12"/>
      <c r="L80" s="12"/>
      <c r="M80" s="12"/>
      <c r="N80" s="13"/>
      <c r="O80" s="3"/>
      <c r="P80" s="3"/>
    </row>
    <row r="81" spans="1:16" ht="15">
      <c r="A81" s="3"/>
      <c r="B81" s="3" t="s">
        <v>83</v>
      </c>
      <c r="C81" s="10">
        <v>6</v>
      </c>
      <c r="D81" s="10">
        <v>6</v>
      </c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3"/>
      <c r="P81" s="3"/>
    </row>
    <row r="82" spans="1:16" ht="15">
      <c r="A82" s="3"/>
      <c r="B82" s="3" t="s">
        <v>84</v>
      </c>
      <c r="C82" s="11">
        <v>9</v>
      </c>
      <c r="D82" s="11">
        <v>9</v>
      </c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3"/>
      <c r="P82" s="3"/>
    </row>
    <row r="83" spans="1:16" ht="15">
      <c r="A83" s="3"/>
      <c r="B83" s="3" t="s">
        <v>85</v>
      </c>
      <c r="C83" s="11">
        <v>9</v>
      </c>
      <c r="D83" s="11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3"/>
      <c r="P83" s="3"/>
    </row>
    <row r="84" spans="1:16" ht="15">
      <c r="A84" s="3"/>
      <c r="E84" s="12"/>
      <c r="F84" s="12"/>
      <c r="G84" s="12"/>
      <c r="H84" s="12"/>
      <c r="I84" s="12"/>
      <c r="J84" s="12"/>
      <c r="K84" s="12"/>
      <c r="L84" s="12"/>
      <c r="M84" s="12"/>
      <c r="N84" s="13"/>
      <c r="O84" s="3"/>
      <c r="P84" s="3"/>
    </row>
    <row r="85" spans="1:16" ht="15">
      <c r="A85" s="3"/>
      <c r="B85" s="3" t="s">
        <v>87</v>
      </c>
      <c r="C85" s="10">
        <v>9.4</v>
      </c>
      <c r="D85" s="10">
        <v>9.4</v>
      </c>
      <c r="E85" s="12"/>
      <c r="F85" s="12"/>
      <c r="G85" s="12"/>
      <c r="H85" s="12"/>
      <c r="I85" s="12"/>
      <c r="J85" s="12"/>
      <c r="K85" s="12"/>
      <c r="L85" s="12"/>
      <c r="M85" s="12"/>
      <c r="N85" s="13"/>
      <c r="O85" s="3"/>
      <c r="P85" s="3"/>
    </row>
    <row r="86" spans="1:16" ht="15">
      <c r="A86" s="3"/>
      <c r="B86" s="3" t="s">
        <v>88</v>
      </c>
      <c r="C86" s="11">
        <v>10.5</v>
      </c>
      <c r="D86" s="11">
        <v>10.5</v>
      </c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3"/>
      <c r="P86" s="3"/>
    </row>
    <row r="87" spans="1:16" ht="15">
      <c r="A87" s="3"/>
      <c r="B87" s="3" t="s">
        <v>89</v>
      </c>
      <c r="C87" s="10">
        <v>3.2</v>
      </c>
      <c r="D87" s="10">
        <v>3.2</v>
      </c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3"/>
      <c r="P87" s="3"/>
    </row>
    <row r="88" spans="1:16" ht="15">
      <c r="A88" s="3"/>
      <c r="B88" s="3"/>
      <c r="C88" s="10"/>
      <c r="D88" s="10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3"/>
      <c r="P88" s="3"/>
    </row>
    <row r="89" spans="1:16" ht="15">
      <c r="A89" s="3"/>
      <c r="B89" s="3"/>
      <c r="C89" s="15"/>
      <c r="D89" s="15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3"/>
      <c r="P89" s="3"/>
    </row>
    <row r="90" spans="1:16" ht="15">
      <c r="A90" s="3"/>
      <c r="B90" s="3"/>
      <c r="C90" s="10"/>
      <c r="D90" s="10"/>
      <c r="E90" s="3"/>
      <c r="F90" s="3"/>
      <c r="G90" s="3"/>
      <c r="H90" s="3"/>
      <c r="I90" s="3"/>
      <c r="J90" s="3"/>
      <c r="K90" s="3"/>
      <c r="L90" s="3"/>
      <c r="M90" s="3"/>
      <c r="N90" s="16"/>
      <c r="O90" s="3"/>
      <c r="P90" s="3"/>
    </row>
    <row r="91" spans="1:16" ht="15">
      <c r="A91" s="3"/>
      <c r="B91" s="3" t="s">
        <v>90</v>
      </c>
      <c r="C91" s="10"/>
      <c r="D91" s="10"/>
      <c r="E91" s="17">
        <f>SUM(E4:E90)</f>
        <v>444</v>
      </c>
      <c r="F91" s="17">
        <v>371</v>
      </c>
      <c r="G91" s="17">
        <f>SUM(G4:G71)</f>
        <v>358</v>
      </c>
      <c r="H91" s="17">
        <f>SUM(H4:H71)</f>
        <v>449</v>
      </c>
      <c r="I91" s="17">
        <f>SUM(I4:I71)</f>
        <v>209</v>
      </c>
      <c r="J91" s="17">
        <f>SUM(J4:J71)</f>
        <v>351</v>
      </c>
      <c r="K91" s="17">
        <f>SUM(K4:K71)</f>
        <v>438</v>
      </c>
      <c r="L91" s="3">
        <v>350</v>
      </c>
      <c r="M91" s="3">
        <v>267</v>
      </c>
      <c r="N91" s="16">
        <v>445</v>
      </c>
      <c r="O91" s="3" t="s">
        <v>91</v>
      </c>
      <c r="P91" s="3"/>
    </row>
    <row r="92" spans="1:16" ht="15">
      <c r="A92" s="3"/>
      <c r="B92" s="3" t="s">
        <v>92</v>
      </c>
      <c r="C92" s="10"/>
      <c r="D92" s="10"/>
      <c r="E92" s="17">
        <v>37</v>
      </c>
      <c r="F92" s="3">
        <v>34</v>
      </c>
      <c r="G92" s="3">
        <v>31</v>
      </c>
      <c r="H92">
        <v>34</v>
      </c>
      <c r="I92">
        <v>14</v>
      </c>
      <c r="J92" s="3">
        <v>28</v>
      </c>
      <c r="K92" s="3">
        <v>35</v>
      </c>
      <c r="L92" s="3">
        <v>25</v>
      </c>
      <c r="M92" s="3">
        <v>25</v>
      </c>
      <c r="N92" s="16">
        <v>33</v>
      </c>
      <c r="O92" s="3"/>
      <c r="P92" s="3"/>
    </row>
    <row r="93" spans="1:16" ht="15">
      <c r="A93" s="3"/>
      <c r="B93" s="3" t="s">
        <v>93</v>
      </c>
      <c r="C93" s="10"/>
      <c r="D93" s="10"/>
      <c r="E93" s="18">
        <f aca="true" t="shared" si="0" ref="E93:N93">E91/E92</f>
        <v>12</v>
      </c>
      <c r="F93" s="18">
        <f t="shared" si="0"/>
        <v>10.911764705882353</v>
      </c>
      <c r="G93" s="18">
        <f t="shared" si="0"/>
        <v>11.548387096774194</v>
      </c>
      <c r="H93" s="18">
        <f t="shared" si="0"/>
        <v>13.205882352941176</v>
      </c>
      <c r="I93" s="18">
        <f t="shared" si="0"/>
        <v>14.928571428571429</v>
      </c>
      <c r="J93" s="18">
        <f t="shared" si="0"/>
        <v>12.535714285714286</v>
      </c>
      <c r="K93" s="18">
        <f t="shared" si="0"/>
        <v>12.514285714285714</v>
      </c>
      <c r="L93" s="18">
        <f t="shared" si="0"/>
        <v>14</v>
      </c>
      <c r="M93" s="18">
        <f t="shared" si="0"/>
        <v>10.68</v>
      </c>
      <c r="N93" s="18">
        <f t="shared" si="0"/>
        <v>13.484848484848484</v>
      </c>
      <c r="O93" s="3" t="s">
        <v>94</v>
      </c>
      <c r="P93" s="3"/>
    </row>
    <row r="94" spans="1:16" ht="15">
      <c r="A94" s="3"/>
      <c r="B94" s="3" t="s">
        <v>95</v>
      </c>
      <c r="C94" s="10"/>
      <c r="D94" s="10"/>
      <c r="E94" s="18">
        <f>436/35</f>
        <v>12.457142857142857</v>
      </c>
      <c r="F94" s="18">
        <f>361/32</f>
        <v>11.28125</v>
      </c>
      <c r="G94" s="18">
        <f>348/29</f>
        <v>12</v>
      </c>
      <c r="H94" s="18">
        <f>436/32</f>
        <v>13.625</v>
      </c>
      <c r="I94" s="18">
        <f>173/12</f>
        <v>14.416666666666666</v>
      </c>
      <c r="J94" s="3"/>
      <c r="L94" s="3"/>
      <c r="N94" s="16"/>
      <c r="O94" s="3" t="s">
        <v>96</v>
      </c>
      <c r="P94" s="3"/>
    </row>
    <row r="95" spans="1:16" ht="15">
      <c r="A95" s="3"/>
      <c r="B95" s="3" t="s">
        <v>97</v>
      </c>
      <c r="C95" s="10"/>
      <c r="D95" s="10"/>
      <c r="E95" s="18">
        <f>382/29</f>
        <v>13.172413793103448</v>
      </c>
      <c r="F95" s="18">
        <f>287/22</f>
        <v>13.045454545454545</v>
      </c>
      <c r="G95" s="18">
        <f>324/26</f>
        <v>12.461538461538462</v>
      </c>
      <c r="H95" s="18">
        <v>13.933333333333334</v>
      </c>
      <c r="I95" s="3"/>
      <c r="J95" s="18">
        <f>312/24</f>
        <v>13</v>
      </c>
      <c r="K95" s="18">
        <f>(438-4-8-7-6-8-6-9)/28</f>
        <v>13.928571428571429</v>
      </c>
      <c r="L95" s="18">
        <f>303/19</f>
        <v>15.947368421052632</v>
      </c>
      <c r="M95" s="18">
        <f>197/16</f>
        <v>12.3125</v>
      </c>
      <c r="N95" s="16">
        <f>430/31</f>
        <v>13.870967741935484</v>
      </c>
      <c r="O95" s="3"/>
      <c r="P95" s="3"/>
    </row>
    <row r="96" spans="1:16" ht="15">
      <c r="A96" s="3"/>
      <c r="B96" s="3"/>
      <c r="C96" s="10"/>
      <c r="D96" s="10"/>
      <c r="E96" s="3"/>
      <c r="F96" s="3"/>
      <c r="G96" s="3"/>
      <c r="H96" s="3"/>
      <c r="I96" s="3"/>
      <c r="J96" s="3"/>
      <c r="K96" s="3"/>
      <c r="L96" s="3"/>
      <c r="M96" s="3"/>
      <c r="N96" s="16"/>
      <c r="O96" s="3"/>
      <c r="P96" s="3"/>
    </row>
    <row r="97" spans="1:16" ht="15">
      <c r="A97" s="3"/>
      <c r="B97" s="3" t="s">
        <v>98</v>
      </c>
      <c r="C97" s="10"/>
      <c r="D97" s="10"/>
      <c r="E97" s="17">
        <v>15</v>
      </c>
      <c r="F97" s="17">
        <v>14</v>
      </c>
      <c r="G97" s="17">
        <v>14</v>
      </c>
      <c r="H97" s="17">
        <v>15</v>
      </c>
      <c r="I97" s="17">
        <v>15</v>
      </c>
      <c r="J97" s="17">
        <v>15</v>
      </c>
      <c r="K97" s="17">
        <v>15</v>
      </c>
      <c r="L97" s="3">
        <v>16</v>
      </c>
      <c r="M97" s="3">
        <v>13</v>
      </c>
      <c r="N97" s="16">
        <v>15</v>
      </c>
      <c r="O97" s="3"/>
      <c r="P97" s="3"/>
    </row>
    <row r="101" spans="2:9" ht="15">
      <c r="B101" t="s">
        <v>16</v>
      </c>
      <c r="C101" s="11" t="s">
        <v>16</v>
      </c>
      <c r="D101" s="11" t="s">
        <v>16</v>
      </c>
      <c r="I101" t="s">
        <v>16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2009-07-29T14:30:58Z</cp:lastPrinted>
  <dcterms:created xsi:type="dcterms:W3CDTF">2009-05-14T08:31:05Z</dcterms:created>
  <dcterms:modified xsi:type="dcterms:W3CDTF">2009-08-28T09:11:40Z</dcterms:modified>
  <cp:category/>
  <cp:version/>
  <cp:contentType/>
  <cp:contentStatus/>
</cp:coreProperties>
</file>