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</author>
    <author>Jonathan Hill</author>
  </authors>
  <commentList>
    <comment ref="B1" authorId="0">
      <text>
        <r>
          <rPr>
            <b/>
            <sz val="9"/>
            <rFont val="Tahoma"/>
            <family val="2"/>
          </rPr>
          <t>j:</t>
        </r>
        <r>
          <rPr>
            <sz val="9"/>
            <rFont val="Tahoma"/>
            <family val="2"/>
          </rPr>
          <t xml:space="preserve">
][poutrewqwerty
09`</t>
        </r>
      </text>
    </comment>
    <comment ref="B24" authorId="1">
      <text>
        <r>
          <rPr>
            <b/>
            <sz val="8"/>
            <rFont val="Tahoma"/>
            <family val="2"/>
          </rPr>
          <t>Jonathan Hill:</t>
        </r>
        <r>
          <rPr>
            <sz val="8"/>
            <rFont val="Tahoma"/>
            <family val="2"/>
          </rPr>
          <t xml:space="preserve">
suggest handicap of 22 as no official handicap
</t>
        </r>
      </text>
    </comment>
    <comment ref="B16" authorId="0">
      <text>
        <r>
          <rPr>
            <b/>
            <sz val="9"/>
            <rFont val="Tahoma"/>
            <family val="2"/>
          </rPr>
          <t>j:</t>
        </r>
        <r>
          <rPr>
            <sz val="9"/>
            <rFont val="Tahoma"/>
            <family val="2"/>
          </rPr>
          <t xml:space="preserve">
][poutrewqwerty
09`</t>
        </r>
      </text>
    </comment>
    <comment ref="L16" authorId="1">
      <text>
        <r>
          <rPr>
            <b/>
            <sz val="8"/>
            <rFont val="Tahoma"/>
            <family val="2"/>
          </rPr>
          <t>Jonathan Hill:</t>
        </r>
        <r>
          <rPr>
            <sz val="8"/>
            <rFont val="Tahoma"/>
            <family val="2"/>
          </rPr>
          <t xml:space="preserve">
to the lowesrt handicap in 4 ball
</t>
        </r>
      </text>
    </comment>
  </commentList>
</comments>
</file>

<file path=xl/sharedStrings.xml><?xml version="1.0" encoding="utf-8"?>
<sst xmlns="http://schemas.openxmlformats.org/spreadsheetml/2006/main" count="121" uniqueCount="64">
  <si>
    <t>Alan Botfield</t>
  </si>
  <si>
    <t>Ayzo Van eysinga</t>
  </si>
  <si>
    <t>Craig Ferreira</t>
  </si>
  <si>
    <t>Jonathan Hill</t>
  </si>
  <si>
    <t>Ernest Foy</t>
  </si>
  <si>
    <t>Pairs</t>
  </si>
  <si>
    <t>Nick Montague</t>
  </si>
  <si>
    <t>Luc De Vet</t>
  </si>
  <si>
    <t>Dennis Robertson</t>
  </si>
  <si>
    <t>Paul Goes</t>
  </si>
  <si>
    <t>William Heath</t>
  </si>
  <si>
    <t>David Naughton</t>
  </si>
  <si>
    <t>Andrew Paton</t>
  </si>
  <si>
    <t>Steph Ayache</t>
  </si>
  <si>
    <t>Johan Terblanche</t>
  </si>
  <si>
    <t>Ian Doherty</t>
  </si>
  <si>
    <t>Duncan Tippin</t>
  </si>
  <si>
    <t>Rob McCorduck</t>
  </si>
  <si>
    <t>Mark Houston</t>
  </si>
  <si>
    <t>Society</t>
  </si>
  <si>
    <t>Club</t>
  </si>
  <si>
    <t>Mullen Gerry</t>
  </si>
  <si>
    <t>Paolo Tarakajan</t>
  </si>
  <si>
    <t>Andy Nolan</t>
  </si>
  <si>
    <t>John Caulfield</t>
  </si>
  <si>
    <t>Sean Nevin</t>
  </si>
  <si>
    <t>Don Branagan</t>
  </si>
  <si>
    <t>Eoin Butler</t>
  </si>
  <si>
    <t>John Molloy</t>
  </si>
  <si>
    <t>Chris Alford</t>
  </si>
  <si>
    <t>Penn Carrruthers</t>
  </si>
  <si>
    <t>FROGS</t>
  </si>
  <si>
    <t>Golfaholics</t>
  </si>
  <si>
    <t>Shots</t>
  </si>
  <si>
    <t>Andy Ferns</t>
  </si>
  <si>
    <t>Robert Steele</t>
  </si>
  <si>
    <t>Young Min Yun</t>
  </si>
  <si>
    <t>Mark Broughton</t>
  </si>
  <si>
    <t>Dave Kearney</t>
  </si>
  <si>
    <t>John O'connell</t>
  </si>
  <si>
    <t>Steve Kinsella</t>
  </si>
  <si>
    <t>John Grisewood</t>
  </si>
  <si>
    <t>Torben Friberg</t>
  </si>
  <si>
    <t>Colin Slattery</t>
  </si>
  <si>
    <t>Pat Hutchines</t>
  </si>
  <si>
    <t>Duncan McMahon</t>
  </si>
  <si>
    <t>Chris Savage</t>
  </si>
  <si>
    <t>Hughie Savage</t>
  </si>
  <si>
    <t>John Dalrymple</t>
  </si>
  <si>
    <t>G'holics</t>
  </si>
  <si>
    <t>Tee time</t>
  </si>
  <si>
    <t>Difference</t>
  </si>
  <si>
    <t>Stuart Rowlands</t>
  </si>
  <si>
    <t>FROGS Shots</t>
  </si>
  <si>
    <t>Handicap</t>
  </si>
  <si>
    <t>Tony Hilton</t>
  </si>
  <si>
    <t>Steve Kaiser</t>
  </si>
  <si>
    <t>Result</t>
  </si>
  <si>
    <t>Score</t>
  </si>
  <si>
    <t>A/S</t>
  </si>
  <si>
    <t>2up</t>
  </si>
  <si>
    <t>1up</t>
  </si>
  <si>
    <t>Mark Gillies</t>
  </si>
  <si>
    <t>Andrea Saura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</si>
</sst>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10"/>
      <color indexed="2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32" borderId="7" applyNumberFormat="0" applyFont="0" applyAlignment="0" applyProtection="0"/>
    <xf numFmtId="0" fontId="43" fillId="27" borderId="8" applyNumberFormat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20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20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7" fillId="33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12" xfId="0" applyFont="1" applyBorder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1">
      <selection activeCell="Y10" sqref="Y10"/>
    </sheetView>
  </sheetViews>
  <sheetFormatPr defaultColWidth="9.140625" defaultRowHeight="15"/>
  <cols>
    <col min="1" max="1" width="5.28125" style="9" customWidth="1"/>
    <col min="2" max="2" width="16.421875" style="9" customWidth="1"/>
    <col min="3" max="3" width="5.8515625" style="9" bestFit="1" customWidth="1"/>
    <col min="4" max="4" width="8.7109375" style="16" customWidth="1"/>
    <col min="5" max="5" width="2.00390625" style="9" customWidth="1"/>
    <col min="6" max="6" width="3.28125" style="31" customWidth="1"/>
    <col min="7" max="7" width="2.00390625" style="16" customWidth="1"/>
    <col min="8" max="8" width="3.28125" style="37" customWidth="1"/>
    <col min="9" max="9" width="2.00390625" style="9" customWidth="1"/>
    <col min="10" max="10" width="13.28125" style="9" bestFit="1" customWidth="1"/>
    <col min="11" max="11" width="8.140625" style="16" customWidth="1"/>
    <col min="12" max="13" width="10.421875" style="9" hidden="1" customWidth="1"/>
    <col min="14" max="14" width="5.8515625" style="9" bestFit="1" customWidth="1"/>
    <col min="15" max="15" width="7.421875" style="9" customWidth="1"/>
    <col min="16" max="16" width="6.421875" style="9" bestFit="1" customWidth="1"/>
    <col min="17" max="17" width="2.140625" style="9" customWidth="1"/>
    <col min="18" max="18" width="3.421875" style="16" customWidth="1"/>
    <col min="19" max="19" width="3.28125" style="9" customWidth="1"/>
    <col min="20" max="20" width="3.421875" style="16" customWidth="1"/>
    <col min="21" max="16384" width="9.140625" style="9" customWidth="1"/>
  </cols>
  <sheetData>
    <row r="1" spans="1:20" s="4" customFormat="1" ht="22.5" customHeight="1">
      <c r="A1" s="2" t="s">
        <v>50</v>
      </c>
      <c r="B1" s="1" t="s">
        <v>31</v>
      </c>
      <c r="C1" s="1"/>
      <c r="D1" s="2" t="s">
        <v>54</v>
      </c>
      <c r="E1" s="3"/>
      <c r="F1" s="28"/>
      <c r="G1" s="40"/>
      <c r="H1" s="34"/>
      <c r="I1" s="3"/>
      <c r="J1" s="1" t="s">
        <v>32</v>
      </c>
      <c r="K1" s="2" t="s">
        <v>54</v>
      </c>
      <c r="L1" s="2"/>
      <c r="M1" s="1" t="s">
        <v>51</v>
      </c>
      <c r="N1" s="1"/>
      <c r="O1" s="2" t="s">
        <v>53</v>
      </c>
      <c r="R1" s="54" t="s">
        <v>57</v>
      </c>
      <c r="S1" s="55"/>
      <c r="T1" s="56"/>
    </row>
    <row r="2" spans="1:20" ht="12">
      <c r="A2" s="5">
        <v>0.375</v>
      </c>
      <c r="B2" s="6" t="s">
        <v>0</v>
      </c>
      <c r="C2" s="6" t="s">
        <v>20</v>
      </c>
      <c r="D2" s="7">
        <v>4</v>
      </c>
      <c r="E2" s="6"/>
      <c r="F2" s="29"/>
      <c r="G2" s="7" t="s">
        <v>59</v>
      </c>
      <c r="H2" s="35"/>
      <c r="I2" s="6"/>
      <c r="J2" s="6" t="s">
        <v>23</v>
      </c>
      <c r="K2" s="7">
        <v>3</v>
      </c>
      <c r="L2" s="7"/>
      <c r="M2" s="6">
        <f>(D2-K2)*87.5%</f>
        <v>0.875</v>
      </c>
      <c r="N2" s="6" t="s">
        <v>20</v>
      </c>
      <c r="O2" s="8">
        <v>1</v>
      </c>
      <c r="R2" s="41">
        <f>IF(G2="A/S",0.5,IF(AND(ISBLANK(F2),ISBLANK(H2))," ",IF(ISBLANK(H2),1,IF(F2&gt;H2,1,0))))</f>
        <v>0.5</v>
      </c>
      <c r="T2" s="41">
        <f>IF(G2="A/S",0.5,IF(AND(ISBLANK(F2),ISBLANK(H2))," ",IF(ISBLANK(F2),1,IF(H2&gt;F2,1,0))))</f>
        <v>0.5</v>
      </c>
    </row>
    <row r="3" spans="1:20" ht="12">
      <c r="A3" s="10">
        <v>0.375</v>
      </c>
      <c r="B3" s="11" t="s">
        <v>2</v>
      </c>
      <c r="C3" s="12" t="s">
        <v>20</v>
      </c>
      <c r="D3" s="13">
        <v>6</v>
      </c>
      <c r="E3" s="12"/>
      <c r="F3" s="30">
        <v>4</v>
      </c>
      <c r="G3" s="13" t="str">
        <f>IF(AND(ISBLANK(F3),ISBLANK(H3))," ",IF(OR(ISBLANK(F3),ISBLANK(H3))," ","&amp;"))</f>
        <v>&amp;</v>
      </c>
      <c r="H3" s="36">
        <v>5</v>
      </c>
      <c r="I3" s="12"/>
      <c r="J3" s="12" t="s">
        <v>24</v>
      </c>
      <c r="K3" s="13">
        <v>4</v>
      </c>
      <c r="L3" s="13"/>
      <c r="M3" s="12">
        <f>(D3-K3)*87.5%</f>
        <v>1.75</v>
      </c>
      <c r="N3" s="12" t="s">
        <v>20</v>
      </c>
      <c r="O3" s="14">
        <v>2</v>
      </c>
      <c r="R3" s="41">
        <f>IF(G3="A/S",0.5,IF(AND(ISBLANK(F3),ISBLANK(H3))," ",IF(ISBLANK(H3),1,IF(F3&gt;H3,1,0))))</f>
        <v>0</v>
      </c>
      <c r="T3" s="41">
        <f>IF(G3="A/S",0.5,IF(AND(ISBLANK(F3),ISBLANK(H3))," ",IF(ISBLANK(F3),1,IF(H3&gt;F3,1,0))))</f>
        <v>1</v>
      </c>
    </row>
    <row r="4" spans="3:14" ht="12">
      <c r="C4" s="15"/>
      <c r="L4" s="16"/>
      <c r="N4" s="15"/>
    </row>
    <row r="5" spans="1:20" ht="12">
      <c r="A5" s="5">
        <v>0.3819444444444444</v>
      </c>
      <c r="B5" s="17" t="s">
        <v>1</v>
      </c>
      <c r="C5" s="6" t="s">
        <v>20</v>
      </c>
      <c r="D5" s="7">
        <v>9</v>
      </c>
      <c r="E5" s="6"/>
      <c r="F5" s="32">
        <v>5</v>
      </c>
      <c r="G5" s="7" t="str">
        <f>IF(AND(ISBLANK(F5),ISBLANK(H5))," ",IF(OR(ISBLANK(F5),ISBLANK(H5))," ","&amp;"))</f>
        <v>&amp;</v>
      </c>
      <c r="H5" s="38">
        <v>6</v>
      </c>
      <c r="I5" s="6"/>
      <c r="J5" s="6" t="s">
        <v>25</v>
      </c>
      <c r="K5" s="7">
        <v>4</v>
      </c>
      <c r="L5" s="7"/>
      <c r="M5" s="6">
        <f>(D5-K5)*87.5%</f>
        <v>4.375</v>
      </c>
      <c r="N5" s="6" t="s">
        <v>20</v>
      </c>
      <c r="O5" s="8">
        <v>4</v>
      </c>
      <c r="R5" s="41">
        <f>IF(G5="A/S",0.5,IF(AND(ISBLANK(F5),ISBLANK(H5))," ",IF(ISBLANK(H5),1,IF(F5&gt;H5,1,0))))</f>
        <v>0</v>
      </c>
      <c r="T5" s="41">
        <f>IF(G5="A/S",0.5,IF(AND(ISBLANK(F5),ISBLANK(H5))," ",IF(ISBLANK(F5),1,IF(H5&gt;F5,1,0))))</f>
        <v>1</v>
      </c>
    </row>
    <row r="6" spans="1:20" ht="12">
      <c r="A6" s="10">
        <v>0.3819444444444444</v>
      </c>
      <c r="B6" s="12" t="s">
        <v>4</v>
      </c>
      <c r="C6" s="12" t="s">
        <v>20</v>
      </c>
      <c r="D6" s="13">
        <v>10</v>
      </c>
      <c r="E6" s="12"/>
      <c r="F6" s="30">
        <v>2</v>
      </c>
      <c r="G6" s="13" t="str">
        <f>IF(AND(ISBLANK(F6),ISBLANK(H6))," ",IF(OR(ISBLANK(F6),ISBLANK(H6))," ","&amp;"))</f>
        <v>&amp;</v>
      </c>
      <c r="H6" s="36">
        <v>3</v>
      </c>
      <c r="I6" s="12"/>
      <c r="J6" s="12" t="s">
        <v>26</v>
      </c>
      <c r="K6" s="13">
        <v>7</v>
      </c>
      <c r="L6" s="13"/>
      <c r="M6" s="12">
        <f>(D6-K6)*87.5%</f>
        <v>2.625</v>
      </c>
      <c r="N6" s="12" t="s">
        <v>20</v>
      </c>
      <c r="O6" s="14">
        <v>3</v>
      </c>
      <c r="R6" s="41">
        <f>IF(G6="A/S",0.5,IF(AND(ISBLANK(F6),ISBLANK(H6))," ",IF(ISBLANK(H6),1,IF(F6&gt;H6,1,0))))</f>
        <v>0</v>
      </c>
      <c r="T6" s="41">
        <f>IF(G6="A/S",0.5,IF(AND(ISBLANK(F6),ISBLANK(H6))," ",IF(ISBLANK(F6),1,IF(H6&gt;F6,1,0))))</f>
        <v>1</v>
      </c>
    </row>
    <row r="7" spans="3:14" ht="12">
      <c r="C7" s="15"/>
      <c r="L7" s="16"/>
      <c r="N7" s="15"/>
    </row>
    <row r="8" spans="1:20" ht="12">
      <c r="A8" s="5">
        <v>0.3888888888888889</v>
      </c>
      <c r="B8" s="6" t="s">
        <v>3</v>
      </c>
      <c r="C8" s="6" t="s">
        <v>20</v>
      </c>
      <c r="D8" s="7">
        <v>11</v>
      </c>
      <c r="E8" s="6"/>
      <c r="F8" s="32">
        <v>7</v>
      </c>
      <c r="G8" s="7" t="str">
        <f>IF(AND(ISBLANK(F8),ISBLANK(H8))," ",IF(OR(ISBLANK(F8),ISBLANK(H8))," ","&amp;"))</f>
        <v>&amp;</v>
      </c>
      <c r="H8" s="38">
        <v>6</v>
      </c>
      <c r="I8" s="6"/>
      <c r="J8" s="6" t="s">
        <v>27</v>
      </c>
      <c r="K8" s="7">
        <v>8</v>
      </c>
      <c r="L8" s="7"/>
      <c r="M8" s="6">
        <f>(D8-K8)*87.5%</f>
        <v>2.625</v>
      </c>
      <c r="N8" s="6" t="s">
        <v>20</v>
      </c>
      <c r="O8" s="8">
        <v>3</v>
      </c>
      <c r="R8" s="41">
        <f>IF(G8="A/S",0.5,IF(AND(ISBLANK(F8),ISBLANK(H8))," ",IF(ISBLANK(H8),1,IF(F8&gt;H8,1,0))))</f>
        <v>1</v>
      </c>
      <c r="T8" s="41">
        <f>IF(G8="A/S",0.5,IF(AND(ISBLANK(F8),ISBLANK(H8))," ",IF(ISBLANK(F8),1,IF(H8&gt;F8,1,0))))</f>
        <v>0</v>
      </c>
    </row>
    <row r="9" spans="1:20" ht="12">
      <c r="A9" s="10">
        <v>0.3888888888888889</v>
      </c>
      <c r="B9" s="11" t="s">
        <v>12</v>
      </c>
      <c r="C9" s="12" t="s">
        <v>20</v>
      </c>
      <c r="D9" s="13">
        <v>12</v>
      </c>
      <c r="E9" s="12"/>
      <c r="F9" s="30" t="s">
        <v>60</v>
      </c>
      <c r="G9" s="13" t="str">
        <f>IF(AND(ISBLANK(F9),ISBLANK(H9))," ",IF(OR(ISBLANK(F9),ISBLANK(H9))," ","&amp;"))</f>
        <v> </v>
      </c>
      <c r="H9" s="36"/>
      <c r="I9" s="12"/>
      <c r="J9" s="12" t="s">
        <v>28</v>
      </c>
      <c r="K9" s="13">
        <v>9</v>
      </c>
      <c r="L9" s="13"/>
      <c r="M9" s="12">
        <f>(D9-K9)*87.5%</f>
        <v>2.625</v>
      </c>
      <c r="N9" s="12" t="s">
        <v>20</v>
      </c>
      <c r="O9" s="14">
        <v>3</v>
      </c>
      <c r="R9" s="41">
        <f>IF(G9="A/S",0.5,IF(AND(ISBLANK(F9),ISBLANK(H9))," ",IF(ISBLANK(H9),1,IF(F9&gt;H9,1,0))))</f>
        <v>1</v>
      </c>
      <c r="T9" s="41">
        <f>IF(G9="A/S",0.5,IF(AND(ISBLANK(F9),ISBLANK(H9))," ",IF(ISBLANK(F9),1,IF(H9&gt;F9,1,0))))</f>
        <v>0</v>
      </c>
    </row>
    <row r="10" spans="3:14" ht="12">
      <c r="C10" s="15"/>
      <c r="L10" s="16"/>
      <c r="N10" s="15"/>
    </row>
    <row r="11" spans="1:20" ht="12">
      <c r="A11" s="5">
        <v>0.3958333333333333</v>
      </c>
      <c r="B11" s="17" t="s">
        <v>16</v>
      </c>
      <c r="C11" s="6" t="s">
        <v>20</v>
      </c>
      <c r="D11" s="7">
        <v>12</v>
      </c>
      <c r="E11" s="6"/>
      <c r="F11" s="32">
        <v>3</v>
      </c>
      <c r="G11" s="7" t="str">
        <f>IF(AND(ISBLANK(F11),ISBLANK(H11))," ",IF(OR(ISBLANK(F11),ISBLANK(H11))," ","&amp;"))</f>
        <v>&amp;</v>
      </c>
      <c r="H11" s="38">
        <v>5</v>
      </c>
      <c r="I11" s="6"/>
      <c r="J11" s="6" t="s">
        <v>29</v>
      </c>
      <c r="K11" s="7">
        <v>9</v>
      </c>
      <c r="L11" s="7"/>
      <c r="M11" s="6">
        <f>(D11-K11)*87.5%</f>
        <v>2.625</v>
      </c>
      <c r="N11" s="6" t="s">
        <v>20</v>
      </c>
      <c r="O11" s="8">
        <v>3</v>
      </c>
      <c r="R11" s="41">
        <f>IF(G11="A/S",0.5,IF(AND(ISBLANK(F11),ISBLANK(H11))," ",IF(ISBLANK(H11),1,IF(F11&gt;H11,1,0))))</f>
        <v>0</v>
      </c>
      <c r="T11" s="41">
        <f>IF(G11="A/S",0.5,IF(AND(ISBLANK(F11),ISBLANK(H11))," ",IF(ISBLANK(F11),1,IF(H11&gt;F11,1,0))))</f>
        <v>1</v>
      </c>
    </row>
    <row r="12" spans="1:20" ht="12">
      <c r="A12" s="10">
        <v>0.3958333333333333</v>
      </c>
      <c r="B12" s="12" t="s">
        <v>6</v>
      </c>
      <c r="C12" s="12" t="s">
        <v>20</v>
      </c>
      <c r="D12" s="13">
        <v>12</v>
      </c>
      <c r="E12" s="12"/>
      <c r="F12" s="30">
        <v>1</v>
      </c>
      <c r="G12" s="13" t="str">
        <f>IF(AND(ISBLANK(F12),ISBLANK(H12))," ",IF(OR(ISBLANK(F12),ISBLANK(H12))," ","&amp;"))</f>
        <v>&amp;</v>
      </c>
      <c r="H12" s="36">
        <v>2</v>
      </c>
      <c r="I12" s="12"/>
      <c r="J12" s="12" t="s">
        <v>30</v>
      </c>
      <c r="K12" s="13">
        <v>10</v>
      </c>
      <c r="L12" s="13"/>
      <c r="M12" s="12">
        <f>(D12-K12)*87.5%</f>
        <v>1.75</v>
      </c>
      <c r="N12" s="12" t="s">
        <v>20</v>
      </c>
      <c r="O12" s="14">
        <v>2</v>
      </c>
      <c r="R12" s="41">
        <f>IF(G12="A/S",0.5,IF(AND(ISBLANK(F12),ISBLANK(H12))," ",IF(ISBLANK(H12),1,IF(F12&gt;H12,1,0))))</f>
        <v>0</v>
      </c>
      <c r="T12" s="41">
        <f>IF(G12="A/S",0.5,IF(AND(ISBLANK(F12),ISBLANK(H12))," ",IF(ISBLANK(F12),1,IF(H12&gt;F12,1,0))))</f>
        <v>1</v>
      </c>
    </row>
    <row r="13" ht="12">
      <c r="L13" s="16"/>
    </row>
    <row r="14" ht="12"/>
    <row r="15" spans="1:20" ht="12">
      <c r="A15" s="18"/>
      <c r="B15" s="19" t="s">
        <v>5</v>
      </c>
      <c r="C15" s="18"/>
      <c r="D15" s="20"/>
      <c r="E15" s="18"/>
      <c r="F15" s="33"/>
      <c r="G15" s="20"/>
      <c r="H15" s="39"/>
      <c r="I15" s="18"/>
      <c r="J15" s="18"/>
      <c r="K15" s="20"/>
      <c r="L15" s="18"/>
      <c r="M15" s="18"/>
      <c r="N15" s="18"/>
      <c r="O15" s="21" t="s">
        <v>31</v>
      </c>
      <c r="P15" s="21" t="s">
        <v>49</v>
      </c>
      <c r="R15" s="48" t="s">
        <v>57</v>
      </c>
      <c r="S15" s="49"/>
      <c r="T15" s="50"/>
    </row>
    <row r="16" spans="1:20" ht="24">
      <c r="A16" s="18"/>
      <c r="B16" s="19"/>
      <c r="C16" s="18"/>
      <c r="D16" s="2" t="s">
        <v>54</v>
      </c>
      <c r="E16" s="18"/>
      <c r="F16" s="33"/>
      <c r="G16" s="20"/>
      <c r="H16" s="39"/>
      <c r="I16" s="18"/>
      <c r="J16" s="19" t="s">
        <v>32</v>
      </c>
      <c r="K16" s="2" t="s">
        <v>54</v>
      </c>
      <c r="L16" s="19" t="s">
        <v>51</v>
      </c>
      <c r="M16" s="19" t="s">
        <v>51</v>
      </c>
      <c r="N16" s="18"/>
      <c r="O16" s="21" t="s">
        <v>33</v>
      </c>
      <c r="P16" s="21" t="s">
        <v>33</v>
      </c>
      <c r="R16" s="51"/>
      <c r="S16" s="52"/>
      <c r="T16" s="53"/>
    </row>
    <row r="17" spans="1:20" ht="12">
      <c r="A17" s="5">
        <v>0.40277777777777773</v>
      </c>
      <c r="B17" s="17" t="s">
        <v>62</v>
      </c>
      <c r="C17" s="6" t="s">
        <v>20</v>
      </c>
      <c r="D17" s="7">
        <v>15</v>
      </c>
      <c r="E17" s="57"/>
      <c r="F17" s="59">
        <v>1</v>
      </c>
      <c r="G17" s="61" t="str">
        <f>IF(AND(ISBLANK(F17),ISBLANK(H17))," ",IF(OR(ISBLANK(F17),ISBLANK(H17))," ","&amp;"))</f>
        <v>&amp;</v>
      </c>
      <c r="H17" s="63">
        <v>3</v>
      </c>
      <c r="I17" s="57"/>
      <c r="J17" s="6" t="s">
        <v>34</v>
      </c>
      <c r="K17" s="7">
        <v>12</v>
      </c>
      <c r="L17" s="6">
        <v>0</v>
      </c>
      <c r="M17" s="6">
        <v>0</v>
      </c>
      <c r="N17" s="6" t="s">
        <v>20</v>
      </c>
      <c r="O17" s="6">
        <v>0</v>
      </c>
      <c r="P17" s="8">
        <v>0</v>
      </c>
      <c r="R17" s="43">
        <f>IF(G17="A/S",0.5,IF(AND(ISBLANK(F17),ISBLANK(H17))," ",IF(ISBLANK(H17),1,IF(F17&gt;H17,1,0))))</f>
        <v>0</v>
      </c>
      <c r="T17" s="43">
        <f>IF(G17="A/S",0.5,IF(AND(ISBLANK(F17),ISBLANK(H17))," ",IF(ISBLANK(F17),1,IF(H17&gt;F17,1,0))))</f>
        <v>1</v>
      </c>
    </row>
    <row r="18" spans="1:20" ht="12" customHeight="1">
      <c r="A18" s="10">
        <v>0.40277777777777773</v>
      </c>
      <c r="B18" s="11" t="s">
        <v>9</v>
      </c>
      <c r="C18" s="12" t="s">
        <v>20</v>
      </c>
      <c r="D18" s="13">
        <v>18</v>
      </c>
      <c r="E18" s="58"/>
      <c r="F18" s="60"/>
      <c r="G18" s="62"/>
      <c r="H18" s="64"/>
      <c r="I18" s="58"/>
      <c r="J18" s="12" t="s">
        <v>35</v>
      </c>
      <c r="K18" s="13">
        <v>21</v>
      </c>
      <c r="L18" s="12">
        <f>(D18-D17)*87.5%</f>
        <v>2.625</v>
      </c>
      <c r="M18" s="12">
        <f>(K18-K17)*87.5%</f>
        <v>7.875</v>
      </c>
      <c r="N18" s="12" t="s">
        <v>20</v>
      </c>
      <c r="O18" s="12">
        <v>5</v>
      </c>
      <c r="P18" s="14">
        <v>8</v>
      </c>
      <c r="R18" s="44" t="str">
        <f>IF(G18="A/S",0.5,IF(AND(ISBLANK(F18),ISBLANK(H18))," ",IF(ISBLANK(H18),1,IF(F18&gt;H18,1,0))))</f>
        <v> </v>
      </c>
      <c r="T18" s="44" t="str">
        <f>IF(G18="A/S",0.5,IF(AND(ISBLANK(F18),ISBLANK(H18))," ",IF(ISBLANK(F18),1,IF(H18&gt;F18,1,0))))</f>
        <v> </v>
      </c>
    </row>
    <row r="19" ht="12"/>
    <row r="20" spans="1:20" ht="12">
      <c r="A20" s="5">
        <v>0.40972222222222227</v>
      </c>
      <c r="B20" s="6" t="s">
        <v>7</v>
      </c>
      <c r="C20" s="6" t="s">
        <v>20</v>
      </c>
      <c r="D20" s="7">
        <v>24</v>
      </c>
      <c r="E20" s="57"/>
      <c r="F20" s="59"/>
      <c r="G20" s="61" t="s">
        <v>59</v>
      </c>
      <c r="H20" s="63"/>
      <c r="I20" s="57"/>
      <c r="J20" s="6" t="s">
        <v>36</v>
      </c>
      <c r="K20" s="7">
        <v>12</v>
      </c>
      <c r="L20" s="6">
        <f>(D20-K20)*87.5%</f>
        <v>10.5</v>
      </c>
      <c r="M20" s="6">
        <v>0</v>
      </c>
      <c r="N20" s="6" t="s">
        <v>20</v>
      </c>
      <c r="O20" s="6">
        <v>11</v>
      </c>
      <c r="P20" s="8">
        <v>0</v>
      </c>
      <c r="R20" s="43">
        <f>IF(G20="A/S",0.5,IF(AND(ISBLANK(F20),ISBLANK(H20))," ",IF(ISBLANK(H20),1,IF(F20&gt;H20,1,0))))</f>
        <v>0.5</v>
      </c>
      <c r="T20" s="43">
        <f>IF(G20="A/S",0.5,IF(AND(ISBLANK(F20),ISBLANK(H20))," ",IF(ISBLANK(F20),1,IF(H20&gt;F20,1,0))))</f>
        <v>0.5</v>
      </c>
    </row>
    <row r="21" spans="1:20" ht="12" customHeight="1">
      <c r="A21" s="10">
        <v>0.40972222222222227</v>
      </c>
      <c r="B21" s="11" t="s">
        <v>8</v>
      </c>
      <c r="C21" s="12" t="s">
        <v>20</v>
      </c>
      <c r="D21" s="13">
        <v>15</v>
      </c>
      <c r="E21" s="58"/>
      <c r="F21" s="60"/>
      <c r="G21" s="62"/>
      <c r="H21" s="64"/>
      <c r="I21" s="58"/>
      <c r="J21" s="22" t="s">
        <v>37</v>
      </c>
      <c r="K21" s="13">
        <v>13</v>
      </c>
      <c r="L21" s="12">
        <f>(D21-K20)*87.5%</f>
        <v>2.625</v>
      </c>
      <c r="M21" s="12">
        <f>(K21-K20)*87.5%</f>
        <v>0.875</v>
      </c>
      <c r="N21" s="12" t="s">
        <v>20</v>
      </c>
      <c r="O21" s="12">
        <v>3</v>
      </c>
      <c r="P21" s="14">
        <v>1</v>
      </c>
      <c r="R21" s="44" t="str">
        <f>IF(G21="A/S",0.5,IF(AND(ISBLANK(F21),ISBLANK(H21))," ",IF(ISBLANK(H21),1,IF(F21&gt;H21,1,0))))</f>
        <v> </v>
      </c>
      <c r="T21" s="44" t="str">
        <f>IF(G21="A/S",0.5,IF(AND(ISBLANK(F21),ISBLANK(H21))," ",IF(ISBLANK(F21),1,IF(H21&gt;F21,1,0))))</f>
        <v> </v>
      </c>
    </row>
    <row r="22" ht="12">
      <c r="J22" s="23"/>
    </row>
    <row r="23" spans="1:20" ht="12">
      <c r="A23" s="5">
        <v>0.4166666666666667</v>
      </c>
      <c r="B23" s="24" t="s">
        <v>52</v>
      </c>
      <c r="C23" s="6" t="s">
        <v>20</v>
      </c>
      <c r="D23" s="7">
        <v>13</v>
      </c>
      <c r="E23" s="57"/>
      <c r="F23" s="59">
        <v>2</v>
      </c>
      <c r="G23" s="61" t="str">
        <f>IF(AND(ISBLANK(F23),ISBLANK(H23))," ",IF(OR(ISBLANK(F23),ISBLANK(H23))," ","&amp;"))</f>
        <v>&amp;</v>
      </c>
      <c r="H23" s="63">
        <v>1</v>
      </c>
      <c r="I23" s="57"/>
      <c r="J23" s="25" t="s">
        <v>38</v>
      </c>
      <c r="K23" s="7">
        <v>19</v>
      </c>
      <c r="L23" s="6">
        <v>0</v>
      </c>
      <c r="M23" s="6">
        <f>(K23-D23)*87.5%</f>
        <v>5.25</v>
      </c>
      <c r="N23" s="6" t="s">
        <v>20</v>
      </c>
      <c r="O23" s="6">
        <v>0</v>
      </c>
      <c r="P23" s="8">
        <v>5</v>
      </c>
      <c r="R23" s="43">
        <f>IF(G23="A/S",0.5,IF(AND(ISBLANK(F23),ISBLANK(H23))," ",IF(ISBLANK(H23),1,IF(F23&gt;H23,1,0))))</f>
        <v>1</v>
      </c>
      <c r="T23" s="43">
        <f>IF(G23="A/S",0.5,IF(AND(ISBLANK(F23),ISBLANK(H23))," ",IF(ISBLANK(F23),1,IF(H23&gt;F23,1,0))))</f>
        <v>0</v>
      </c>
    </row>
    <row r="24" spans="1:20" ht="12" customHeight="1">
      <c r="A24" s="10">
        <v>0.4166666666666667</v>
      </c>
      <c r="B24" s="26" t="s">
        <v>21</v>
      </c>
      <c r="C24" s="12" t="s">
        <v>20</v>
      </c>
      <c r="D24" s="13">
        <v>22</v>
      </c>
      <c r="E24" s="58"/>
      <c r="F24" s="60"/>
      <c r="G24" s="62"/>
      <c r="H24" s="64"/>
      <c r="I24" s="58"/>
      <c r="J24" s="22" t="s">
        <v>39</v>
      </c>
      <c r="K24" s="13">
        <v>25</v>
      </c>
      <c r="L24" s="12">
        <f>(D24-D23)*87.5%</f>
        <v>7.875</v>
      </c>
      <c r="M24" s="12">
        <f>(K24-D23)*87.5%</f>
        <v>10.5</v>
      </c>
      <c r="N24" s="12" t="s">
        <v>20</v>
      </c>
      <c r="O24" s="12">
        <v>8</v>
      </c>
      <c r="P24" s="14">
        <v>10</v>
      </c>
      <c r="R24" s="44" t="str">
        <f>IF(G24="A/S",0.5,IF(AND(ISBLANK(F24),ISBLANK(H24))," ",IF(ISBLANK(H24),1,IF(F24&gt;H24,1,0))))</f>
        <v> </v>
      </c>
      <c r="T24" s="44" t="str">
        <f>IF(G24="A/S",0.5,IF(AND(ISBLANK(F24),ISBLANK(H24))," ",IF(ISBLANK(F24),1,IF(H24&gt;F24,1,0))))</f>
        <v> </v>
      </c>
    </row>
    <row r="25" ht="12">
      <c r="J25" s="23"/>
    </row>
    <row r="26" spans="1:20" ht="12">
      <c r="A26" s="5">
        <v>0.4236111111111111</v>
      </c>
      <c r="B26" s="17" t="s">
        <v>14</v>
      </c>
      <c r="C26" s="6" t="s">
        <v>20</v>
      </c>
      <c r="D26" s="7">
        <v>24</v>
      </c>
      <c r="E26" s="57"/>
      <c r="F26" s="59">
        <v>1</v>
      </c>
      <c r="G26" s="61" t="str">
        <f>IF(AND(ISBLANK(F26),ISBLANK(H26))," ",IF(OR(ISBLANK(F26),ISBLANK(H26))," ","&amp;"))</f>
        <v>&amp;</v>
      </c>
      <c r="H26" s="63">
        <v>2</v>
      </c>
      <c r="I26" s="57"/>
      <c r="J26" s="6" t="s">
        <v>40</v>
      </c>
      <c r="K26" s="7">
        <v>15</v>
      </c>
      <c r="L26" s="6">
        <f>(D26-K26)*87.5%</f>
        <v>7.875</v>
      </c>
      <c r="M26" s="6">
        <v>0</v>
      </c>
      <c r="N26" s="6" t="s">
        <v>20</v>
      </c>
      <c r="O26" s="6">
        <v>8</v>
      </c>
      <c r="P26" s="8">
        <v>0</v>
      </c>
      <c r="R26" s="43">
        <f>IF(G26="A/S",0.5,IF(AND(ISBLANK(F26),ISBLANK(H26))," ",IF(ISBLANK(H26),1,IF(F26&gt;H26,1,0))))</f>
        <v>0</v>
      </c>
      <c r="T26" s="43">
        <f>IF(G26="A/S",0.5,IF(AND(ISBLANK(F26),ISBLANK(H26))," ",IF(ISBLANK(F26),1,IF(H26&gt;F26,1,0))))</f>
        <v>1</v>
      </c>
    </row>
    <row r="27" spans="1:20" ht="12" customHeight="1">
      <c r="A27" s="10">
        <v>0.4236111111111111</v>
      </c>
      <c r="B27" s="11" t="s">
        <v>13</v>
      </c>
      <c r="C27" s="12" t="s">
        <v>20</v>
      </c>
      <c r="D27" s="13">
        <v>28</v>
      </c>
      <c r="E27" s="58"/>
      <c r="F27" s="60"/>
      <c r="G27" s="62"/>
      <c r="H27" s="64"/>
      <c r="I27" s="58"/>
      <c r="J27" s="12" t="s">
        <v>41</v>
      </c>
      <c r="K27" s="13">
        <v>18</v>
      </c>
      <c r="L27" s="12">
        <f>(D27-K26)*87.5%</f>
        <v>11.375</v>
      </c>
      <c r="M27" s="12">
        <f>(K27-K26)*87.5%</f>
        <v>2.625</v>
      </c>
      <c r="N27" s="12" t="s">
        <v>20</v>
      </c>
      <c r="O27" s="12">
        <v>11</v>
      </c>
      <c r="P27" s="14">
        <v>3</v>
      </c>
      <c r="R27" s="44" t="str">
        <f>IF(G27="A/S",0.5,IF(AND(ISBLANK(F27),ISBLANK(H27))," ",IF(ISBLANK(H27),1,IF(F27&gt;H27,1,0))))</f>
        <v> </v>
      </c>
      <c r="T27" s="44" t="str">
        <f>IF(G27="A/S",0.5,IF(AND(ISBLANK(F27),ISBLANK(H27))," ",IF(ISBLANK(F27),1,IF(H27&gt;F27,1,0))))</f>
        <v> </v>
      </c>
    </row>
    <row r="28" ht="12"/>
    <row r="29" spans="1:20" ht="12">
      <c r="A29" s="5">
        <v>0.4305555555555556</v>
      </c>
      <c r="B29" s="6" t="s">
        <v>56</v>
      </c>
      <c r="C29" s="6" t="s">
        <v>20</v>
      </c>
      <c r="D29" s="7">
        <v>28</v>
      </c>
      <c r="E29" s="57"/>
      <c r="F29" s="59">
        <v>2</v>
      </c>
      <c r="G29" s="61" t="str">
        <f>IF(AND(ISBLANK(F29),ISBLANK(H29))," ",IF(OR(ISBLANK(F29),ISBLANK(H29))," ","&amp;"))</f>
        <v>&amp;</v>
      </c>
      <c r="H29" s="63">
        <v>4</v>
      </c>
      <c r="I29" s="57"/>
      <c r="J29" s="6" t="s">
        <v>42</v>
      </c>
      <c r="K29" s="7">
        <v>16</v>
      </c>
      <c r="L29" s="6">
        <f>(D29-K30)*87.5%</f>
        <v>12.25</v>
      </c>
      <c r="M29" s="6">
        <f>(K29-K30)*87.5%</f>
        <v>1.75</v>
      </c>
      <c r="N29" s="6" t="s">
        <v>20</v>
      </c>
      <c r="O29" s="6">
        <v>12</v>
      </c>
      <c r="P29" s="8">
        <v>2</v>
      </c>
      <c r="R29" s="43">
        <f>IF(G29="A/S",0.5,IF(AND(ISBLANK(F29),ISBLANK(H29))," ",IF(ISBLANK(H29),1,IF(F29&gt;H29,1,0))))</f>
        <v>0</v>
      </c>
      <c r="T29" s="43">
        <f>IF(G29="A/S",0.5,IF(AND(ISBLANK(F29),ISBLANK(H29))," ",IF(ISBLANK(F29),1,IF(H29&gt;F29,1,0))))</f>
        <v>1</v>
      </c>
    </row>
    <row r="30" spans="1:20" ht="12" customHeight="1">
      <c r="A30" s="10">
        <v>0.4305555555555556</v>
      </c>
      <c r="B30" s="11" t="s">
        <v>10</v>
      </c>
      <c r="C30" s="12" t="s">
        <v>20</v>
      </c>
      <c r="D30" s="13">
        <v>18</v>
      </c>
      <c r="E30" s="58"/>
      <c r="F30" s="60"/>
      <c r="G30" s="62"/>
      <c r="H30" s="64"/>
      <c r="I30" s="58"/>
      <c r="J30" s="22" t="s">
        <v>43</v>
      </c>
      <c r="K30" s="13">
        <v>14</v>
      </c>
      <c r="L30" s="12">
        <f>(D30-K30)*87.5%</f>
        <v>3.5</v>
      </c>
      <c r="M30" s="12">
        <v>0</v>
      </c>
      <c r="N30" s="12" t="s">
        <v>20</v>
      </c>
      <c r="O30" s="12">
        <v>4</v>
      </c>
      <c r="P30" s="14">
        <v>0</v>
      </c>
      <c r="R30" s="44" t="str">
        <f>IF(G30="A/S",0.5,IF(AND(ISBLANK(F30),ISBLANK(H30))," ",IF(ISBLANK(H30),1,IF(F30&gt;H30,1,0))))</f>
        <v> </v>
      </c>
      <c r="T30" s="44" t="str">
        <f>IF(G30="A/S",0.5,IF(AND(ISBLANK(F30),ISBLANK(H30))," ",IF(ISBLANK(F30),1,IF(H30&gt;F30,1,0))))</f>
        <v> </v>
      </c>
    </row>
    <row r="31" ht="12">
      <c r="J31" s="23"/>
    </row>
    <row r="32" spans="1:20" ht="12">
      <c r="A32" s="5">
        <v>0.4375</v>
      </c>
      <c r="B32" s="17" t="s">
        <v>22</v>
      </c>
      <c r="C32" s="6" t="s">
        <v>20</v>
      </c>
      <c r="D32" s="7">
        <v>21</v>
      </c>
      <c r="E32" s="57"/>
      <c r="F32" s="59">
        <v>3</v>
      </c>
      <c r="G32" s="61" t="str">
        <f>IF(AND(ISBLANK(F32),ISBLANK(H32))," ",IF(OR(ISBLANK(F32),ISBLANK(H32))," ","&amp;"))</f>
        <v>&amp;</v>
      </c>
      <c r="H32" s="63">
        <v>4</v>
      </c>
      <c r="I32" s="57"/>
      <c r="J32" s="6" t="s">
        <v>44</v>
      </c>
      <c r="K32" s="7">
        <v>17</v>
      </c>
      <c r="L32" s="6">
        <f>(D32-K32)*87.5%</f>
        <v>3.5</v>
      </c>
      <c r="M32" s="6">
        <v>0</v>
      </c>
      <c r="N32" s="6" t="s">
        <v>20</v>
      </c>
      <c r="O32" s="6">
        <v>4</v>
      </c>
      <c r="P32" s="8">
        <v>0</v>
      </c>
      <c r="R32" s="43">
        <f>IF(G32="A/S",0.5,IF(AND(ISBLANK(F32),ISBLANK(H32))," ",IF(ISBLANK(H32),1,IF(F32&gt;H32,1,0))))</f>
        <v>0</v>
      </c>
      <c r="T32" s="43">
        <f>IF(G32="A/S",0.5,IF(AND(ISBLANK(F32),ISBLANK(H32))," ",IF(ISBLANK(F32),1,IF(H32&gt;F32,1,0))))</f>
        <v>1</v>
      </c>
    </row>
    <row r="33" spans="1:20" ht="12" customHeight="1">
      <c r="A33" s="10">
        <v>0.4375</v>
      </c>
      <c r="B33" s="11" t="s">
        <v>63</v>
      </c>
      <c r="C33" s="12" t="s">
        <v>20</v>
      </c>
      <c r="D33" s="13">
        <v>13</v>
      </c>
      <c r="E33" s="58"/>
      <c r="F33" s="60"/>
      <c r="G33" s="62"/>
      <c r="H33" s="64"/>
      <c r="I33" s="58"/>
      <c r="J33" s="12" t="s">
        <v>45</v>
      </c>
      <c r="K33" s="13">
        <v>18</v>
      </c>
      <c r="L33" s="12">
        <f>(D33-K32)*87.5%</f>
        <v>-3.5</v>
      </c>
      <c r="M33" s="12">
        <f>(K33-K32)*87.5%</f>
        <v>0.875</v>
      </c>
      <c r="N33" s="12" t="s">
        <v>20</v>
      </c>
      <c r="O33" s="12">
        <v>9</v>
      </c>
      <c r="P33" s="14">
        <v>1</v>
      </c>
      <c r="R33" s="44" t="str">
        <f>IF(G33="A/S",0.5,IF(AND(ISBLANK(F33),ISBLANK(H33))," ",IF(ISBLANK(H33),1,IF(F33&gt;H33,1,0))))</f>
        <v> </v>
      </c>
      <c r="T33" s="44" t="str">
        <f>IF(G33="A/S",0.5,IF(AND(ISBLANK(F33),ISBLANK(H33))," ",IF(ISBLANK(F33),1,IF(H33&gt;F33,1,0))))</f>
        <v> </v>
      </c>
    </row>
    <row r="35" spans="1:20" ht="12">
      <c r="A35" s="5">
        <v>0.4444444444444444</v>
      </c>
      <c r="B35" s="6" t="s">
        <v>15</v>
      </c>
      <c r="C35" s="6" t="s">
        <v>19</v>
      </c>
      <c r="D35" s="7">
        <v>13</v>
      </c>
      <c r="E35" s="57"/>
      <c r="F35" s="59" t="s">
        <v>61</v>
      </c>
      <c r="G35" s="61" t="str">
        <f>IF(AND(ISBLANK(F35),ISBLANK(H35))," ",IF(OR(ISBLANK(F35),ISBLANK(H35))," ","&amp;"))</f>
        <v> </v>
      </c>
      <c r="H35" s="63"/>
      <c r="I35" s="57"/>
      <c r="J35" s="6" t="s">
        <v>46</v>
      </c>
      <c r="K35" s="7">
        <v>21</v>
      </c>
      <c r="L35" s="6">
        <f>(D35-D36)*87.5%</f>
        <v>0.875</v>
      </c>
      <c r="M35" s="6">
        <f>(K35-D36)*87.5%</f>
        <v>7.875</v>
      </c>
      <c r="N35" s="6" t="s">
        <v>19</v>
      </c>
      <c r="O35" s="6">
        <v>1</v>
      </c>
      <c r="P35" s="8">
        <v>8</v>
      </c>
      <c r="R35" s="43">
        <f>IF(G35="A/S",0.5,IF(AND(ISBLANK(F35),ISBLANK(H35))," ",IF(ISBLANK(H35),1,IF(F35&gt;H35,1,0))))</f>
        <v>1</v>
      </c>
      <c r="T35" s="43">
        <f>IF(G35="A/S",0.5,IF(AND(ISBLANK(F35),ISBLANK(H35))," ",IF(ISBLANK(F35),1,IF(H35&gt;F35,1,0))))</f>
        <v>0</v>
      </c>
    </row>
    <row r="36" spans="1:20" ht="12" customHeight="1">
      <c r="A36" s="10">
        <v>0.4444444444444444</v>
      </c>
      <c r="B36" s="11" t="s">
        <v>17</v>
      </c>
      <c r="C36" s="12" t="s">
        <v>19</v>
      </c>
      <c r="D36" s="13">
        <v>12</v>
      </c>
      <c r="E36" s="58"/>
      <c r="F36" s="60"/>
      <c r="G36" s="62"/>
      <c r="H36" s="64"/>
      <c r="I36" s="58"/>
      <c r="J36" s="22" t="s">
        <v>47</v>
      </c>
      <c r="K36" s="13">
        <v>19</v>
      </c>
      <c r="L36" s="12">
        <v>0</v>
      </c>
      <c r="M36" s="12">
        <f>(K36-D36)*87.5%</f>
        <v>6.125</v>
      </c>
      <c r="N36" s="12" t="s">
        <v>19</v>
      </c>
      <c r="O36" s="12">
        <v>0</v>
      </c>
      <c r="P36" s="14">
        <v>6</v>
      </c>
      <c r="R36" s="44" t="str">
        <f>IF(G36="A/S",0.5,IF(AND(ISBLANK(F36),ISBLANK(H36))," ",IF(ISBLANK(H36),1,IF(F36&gt;H36,1,0))))</f>
        <v> </v>
      </c>
      <c r="T36" s="44" t="str">
        <f>IF(G36="A/S",0.5,IF(AND(ISBLANK(F36),ISBLANK(H36))," ",IF(ISBLANK(F36),1,IF(H36&gt;F36,1,0))))</f>
        <v> </v>
      </c>
    </row>
    <row r="37" ht="12">
      <c r="J37" s="23"/>
    </row>
    <row r="38" spans="1:20" ht="12">
      <c r="A38" s="5">
        <v>0.4513888888888889</v>
      </c>
      <c r="B38" s="24" t="s">
        <v>18</v>
      </c>
      <c r="C38" s="6" t="s">
        <v>19</v>
      </c>
      <c r="D38" s="7">
        <v>19</v>
      </c>
      <c r="E38" s="57"/>
      <c r="F38" s="59">
        <v>5</v>
      </c>
      <c r="G38" s="61" t="str">
        <f>IF(AND(ISBLANK(F38),ISBLANK(H38))," ",IF(OR(ISBLANK(F38),ISBLANK(H38))," ","&amp;"))</f>
        <v>&amp;</v>
      </c>
      <c r="H38" s="63">
        <v>3</v>
      </c>
      <c r="I38" s="57"/>
      <c r="J38" s="25" t="s">
        <v>48</v>
      </c>
      <c r="K38" s="7">
        <v>21</v>
      </c>
      <c r="L38" s="6">
        <f>(D38-D39)*87.5%</f>
        <v>2.625</v>
      </c>
      <c r="M38" s="6">
        <f>(K38-D39)*87.5%</f>
        <v>4.375</v>
      </c>
      <c r="N38" s="6" t="s">
        <v>19</v>
      </c>
      <c r="O38" s="6">
        <f>ROUND((D38-K39)*0.875,0)</f>
        <v>9</v>
      </c>
      <c r="P38" s="8">
        <f>ROUND((K38-K39)*0.875,0)</f>
        <v>11</v>
      </c>
      <c r="R38" s="43">
        <f>IF(G38="A/S",0.5,IF(AND(ISBLANK(F38),ISBLANK(H38))," ",IF(ISBLANK(H38),1,IF(F38&gt;H38,1,0))))</f>
        <v>1</v>
      </c>
      <c r="T38" s="43">
        <f>IF(G38="A/S",0.5,IF(AND(ISBLANK(F38),ISBLANK(H38))," ",IF(ISBLANK(F38),1,IF(H38&gt;F38,1,0))))</f>
        <v>0</v>
      </c>
    </row>
    <row r="39" spans="1:20" ht="12" customHeight="1">
      <c r="A39" s="10">
        <v>0.4513888888888889</v>
      </c>
      <c r="B39" s="26" t="s">
        <v>11</v>
      </c>
      <c r="C39" s="12" t="s">
        <v>19</v>
      </c>
      <c r="D39" s="13">
        <v>16</v>
      </c>
      <c r="E39" s="58"/>
      <c r="F39" s="60"/>
      <c r="G39" s="62"/>
      <c r="H39" s="64"/>
      <c r="I39" s="58"/>
      <c r="J39" s="22" t="s">
        <v>55</v>
      </c>
      <c r="K39" s="13">
        <v>9</v>
      </c>
      <c r="L39" s="12">
        <v>0</v>
      </c>
      <c r="M39" s="12">
        <v>0</v>
      </c>
      <c r="N39" s="12" t="s">
        <v>19</v>
      </c>
      <c r="O39" s="12">
        <f>ROUND((D39-K39)*0.875,0)</f>
        <v>6</v>
      </c>
      <c r="P39" s="14">
        <v>0</v>
      </c>
      <c r="R39" s="44" t="str">
        <f>IF(G39="A/S",0.5,IF(AND(ISBLANK(F39),ISBLANK(H39))," ",IF(ISBLANK(H39),1,IF(F39&gt;H39,1,0))))</f>
        <v> </v>
      </c>
      <c r="T39" s="44" t="str">
        <f>IF(G39="A/S",0.5,IF(AND(ISBLANK(F39),ISBLANK(H39))," ",IF(ISBLANK(F39),1,IF(H39&gt;F39,1,0))))</f>
        <v> </v>
      </c>
    </row>
    <row r="40" ht="12">
      <c r="B40" s="27"/>
    </row>
    <row r="41" ht="12.75" thickBot="1">
      <c r="B41" s="27"/>
    </row>
    <row r="42" spans="2:20" ht="12.75" thickBot="1">
      <c r="B42" s="27"/>
      <c r="P42" s="23" t="s">
        <v>58</v>
      </c>
      <c r="R42" s="42">
        <f>SUM(R2:R39)</f>
        <v>6</v>
      </c>
      <c r="T42" s="42">
        <f>SUM(T2:T39)</f>
        <v>10</v>
      </c>
    </row>
    <row r="43" ht="12.75" thickBot="1">
      <c r="P43" s="23"/>
    </row>
    <row r="44" spans="16:24" ht="15" thickBot="1">
      <c r="P44" s="23" t="s">
        <v>57</v>
      </c>
      <c r="R44" s="45" t="str">
        <f>IF(T42=8,"Golfaholics retain Ryder Cup",IF(R42&gt;8,"FROGS win Ryder Cup",IF(T42&gt;8,"Golfaholics win Ryder Cup",IF(SUM(R42,T42)&lt;8," "," "))))</f>
        <v>Golfaholics win Ryder Cup</v>
      </c>
      <c r="S44" s="46"/>
      <c r="T44" s="46"/>
      <c r="U44" s="46"/>
      <c r="V44" s="46"/>
      <c r="W44" s="46"/>
      <c r="X44" s="47"/>
    </row>
  </sheetData>
  <sheetProtection/>
  <mergeCells count="59">
    <mergeCell ref="I17:I18"/>
    <mergeCell ref="E20:E21"/>
    <mergeCell ref="F20:F21"/>
    <mergeCell ref="G20:G21"/>
    <mergeCell ref="H20:H21"/>
    <mergeCell ref="I20:I21"/>
    <mergeCell ref="E17:E18"/>
    <mergeCell ref="F17:F18"/>
    <mergeCell ref="G17:G18"/>
    <mergeCell ref="H17:H18"/>
    <mergeCell ref="I23:I24"/>
    <mergeCell ref="E26:E27"/>
    <mergeCell ref="F26:F27"/>
    <mergeCell ref="G26:G27"/>
    <mergeCell ref="H26:H27"/>
    <mergeCell ref="I26:I27"/>
    <mergeCell ref="E23:E24"/>
    <mergeCell ref="F23:F24"/>
    <mergeCell ref="G23:G24"/>
    <mergeCell ref="H23:H24"/>
    <mergeCell ref="I29:I30"/>
    <mergeCell ref="E32:E33"/>
    <mergeCell ref="F32:F33"/>
    <mergeCell ref="G32:G33"/>
    <mergeCell ref="H32:H33"/>
    <mergeCell ref="I32:I33"/>
    <mergeCell ref="E29:E30"/>
    <mergeCell ref="F29:F30"/>
    <mergeCell ref="G29:G30"/>
    <mergeCell ref="H29:H30"/>
    <mergeCell ref="I35:I36"/>
    <mergeCell ref="E38:E39"/>
    <mergeCell ref="F38:F39"/>
    <mergeCell ref="G38:G39"/>
    <mergeCell ref="H38:H39"/>
    <mergeCell ref="I38:I39"/>
    <mergeCell ref="E35:E36"/>
    <mergeCell ref="F35:F36"/>
    <mergeCell ref="G35:G36"/>
    <mergeCell ref="H35:H36"/>
    <mergeCell ref="R32:R33"/>
    <mergeCell ref="T32:T33"/>
    <mergeCell ref="R23:R24"/>
    <mergeCell ref="T23:T24"/>
    <mergeCell ref="R1:T1"/>
    <mergeCell ref="R17:R18"/>
    <mergeCell ref="T17:T18"/>
    <mergeCell ref="R20:R21"/>
    <mergeCell ref="T20:T21"/>
    <mergeCell ref="R35:R36"/>
    <mergeCell ref="T35:T36"/>
    <mergeCell ref="R38:R39"/>
    <mergeCell ref="T38:T39"/>
    <mergeCell ref="R44:X44"/>
    <mergeCell ref="R15:T16"/>
    <mergeCell ref="R26:R27"/>
    <mergeCell ref="T26:T27"/>
    <mergeCell ref="R29:R30"/>
    <mergeCell ref="T29:T30"/>
  </mergeCells>
  <printOptions/>
  <pageMargins left="0.7" right="0.7" top="0.75" bottom="0.75" header="0.3" footer="0.3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Jess Have</cp:lastModifiedBy>
  <dcterms:created xsi:type="dcterms:W3CDTF">2011-07-29T13:11:51Z</dcterms:created>
  <dcterms:modified xsi:type="dcterms:W3CDTF">2011-09-05T20:04:44Z</dcterms:modified>
  <cp:category/>
  <cp:version/>
  <cp:contentType/>
  <cp:contentStatus/>
</cp:coreProperties>
</file>